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нстантиновский сс\2026\Проект бюджета на 2026\"/>
    </mc:Choice>
  </mc:AlternateContent>
  <xr:revisionPtr revIDLastSave="0" documentId="13_ncr:1_{FB413E7E-5285-4728-89EC-3B5C411A8D36}" xr6:coauthVersionLast="47" xr6:coauthVersionMax="47" xr10:uidLastSave="{00000000-0000-0000-0000-000000000000}"/>
  <bookViews>
    <workbookView xWindow="-120" yWindow="-120" windowWidth="19440" windowHeight="15000" tabRatio="960" activeTab="6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3'!$A$1:$L$83</definedName>
    <definedName name="_xlnm._FilterDatabase" localSheetId="3" hidden="1">'Приложение 4'!$A$1:$K$83</definedName>
    <definedName name="_xlnm._FilterDatabase" localSheetId="4" hidden="1">'Приложение 5'!$A$1:$L$98</definedName>
    <definedName name="Z_146E8F15_80AC_4549_8E02_D6058BD21F29_.wvu.FilterData" localSheetId="2" hidden="1">'Приложение 3'!$A$1:$L$83</definedName>
    <definedName name="Z_146E8F15_80AC_4549_8E02_D6058BD21F29_.wvu.FilterData" localSheetId="3" hidden="1">'Приложение 4'!$A$1:$K$83</definedName>
    <definedName name="Z_146E8F15_80AC_4549_8E02_D6058BD21F29_.wvu.FilterData" localSheetId="4" hidden="1">'Приложение 5'!$A$6:$L$98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4'!$A$1:$K$83</definedName>
    <definedName name="Z_2EE6EB00_C2BB_404A_98A6_E66B3D281ECF_.wvu.FilterData" localSheetId="2" hidden="1">'Приложение 3'!$A$6:$L$69</definedName>
    <definedName name="Z_2EE6EB00_C2BB_404A_98A6_E66B3D281ECF_.wvu.FilterData" localSheetId="3" hidden="1">'Приложение 4'!$A$6:$O$83</definedName>
    <definedName name="Z_2EE6EB00_C2BB_404A_98A6_E66B3D281ECF_.wvu.FilterData" localSheetId="4" hidden="1">'Приложение 5'!$A$6:$L$98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3'!$A$1:$L$83</definedName>
    <definedName name="Z_D2A2E364_7F41_4DF0_B445_F266635B8190_.wvu.FilterData" localSheetId="3" hidden="1">'Приложение 4'!$A$1:$K$83</definedName>
    <definedName name="Z_D2A2E364_7F41_4DF0_B445_F266635B8190_.wvu.FilterData" localSheetId="4" hidden="1">'Приложение 5'!$A$6:$L$98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5'!$A$6:$L$98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3'!$A$1:$L$83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8" i="6" l="1"/>
  <c r="J98" i="6"/>
  <c r="L98" i="6"/>
  <c r="K98" i="6"/>
  <c r="A24" i="4"/>
  <c r="A82" i="6"/>
  <c r="A83" i="6"/>
  <c r="A84" i="6"/>
  <c r="A85" i="6"/>
  <c r="A86" i="6"/>
  <c r="A88" i="6"/>
  <c r="A89" i="6"/>
  <c r="A91" i="6"/>
  <c r="A90" i="6"/>
  <c r="L87" i="6"/>
  <c r="L86" i="6" s="1"/>
  <c r="L85" i="6" s="1"/>
  <c r="L84" i="6" s="1"/>
  <c r="L83" i="6" s="1"/>
  <c r="K87" i="6"/>
  <c r="K86" i="6" s="1"/>
  <c r="K85" i="6" s="1"/>
  <c r="K84" i="6" s="1"/>
  <c r="K83" i="6" s="1"/>
  <c r="J87" i="6"/>
  <c r="J86" i="6" s="1"/>
  <c r="J85" i="6" s="1"/>
  <c r="J84" i="6" s="1"/>
  <c r="J83" i="6" s="1"/>
  <c r="L92" i="6"/>
  <c r="L91" i="6" s="1"/>
  <c r="L90" i="6" s="1"/>
  <c r="L89" i="6" s="1"/>
  <c r="L88" i="6" s="1"/>
  <c r="K92" i="6"/>
  <c r="K91" i="6" s="1"/>
  <c r="K90" i="6" s="1"/>
  <c r="K89" i="6" s="1"/>
  <c r="K88" i="6" s="1"/>
  <c r="J92" i="6"/>
  <c r="J91" i="6" s="1"/>
  <c r="J90" i="6" s="1"/>
  <c r="J89" i="6" s="1"/>
  <c r="J88" i="6" s="1"/>
  <c r="A93" i="6"/>
  <c r="A43" i="4"/>
  <c r="A43" i="3"/>
  <c r="A42" i="3"/>
  <c r="A42" i="6"/>
  <c r="A41" i="6"/>
  <c r="A40" i="6"/>
  <c r="J43" i="6"/>
  <c r="J42" i="6" s="1"/>
  <c r="J41" i="6" s="1"/>
  <c r="J40" i="6" s="1"/>
  <c r="J39" i="6" s="1"/>
  <c r="J38" i="6" s="1"/>
  <c r="A16" i="4"/>
  <c r="I17" i="4"/>
  <c r="I16" i="4" s="1"/>
  <c r="I15" i="4" s="1"/>
  <c r="A15" i="3"/>
  <c r="A38" i="6" s="1"/>
  <c r="K82" i="6" l="1"/>
  <c r="L82" i="6"/>
  <c r="J82" i="6"/>
  <c r="A15" i="4"/>
  <c r="A16" i="3"/>
  <c r="A39" i="6" s="1"/>
  <c r="A17" i="3"/>
  <c r="A17" i="4" s="1"/>
  <c r="J16" i="3"/>
  <c r="J15" i="3" s="1"/>
  <c r="L97" i="6"/>
  <c r="K97" i="6"/>
  <c r="J97" i="6"/>
  <c r="J55" i="4"/>
  <c r="J54" i="4" s="1"/>
  <c r="I55" i="4"/>
  <c r="J62" i="4"/>
  <c r="J23" i="4"/>
  <c r="C19" i="2" l="1"/>
  <c r="C18" i="2" s="1"/>
  <c r="K26" i="4"/>
  <c r="J26" i="4"/>
  <c r="L15" i="6"/>
  <c r="K15" i="6"/>
  <c r="K12" i="6"/>
  <c r="A76" i="6"/>
  <c r="A77" i="6"/>
  <c r="A78" i="6"/>
  <c r="A79" i="6"/>
  <c r="A80" i="6"/>
  <c r="L81" i="6"/>
  <c r="L80" i="6" s="1"/>
  <c r="L79" i="6" s="1"/>
  <c r="L78" i="6" s="1"/>
  <c r="L77" i="6" s="1"/>
  <c r="L76" i="6" s="1"/>
  <c r="K81" i="6"/>
  <c r="K80" i="6" s="1"/>
  <c r="K79" i="6" s="1"/>
  <c r="K78" i="6" s="1"/>
  <c r="K77" i="6" s="1"/>
  <c r="K76" i="6" s="1"/>
  <c r="J81" i="6"/>
  <c r="J80" i="6" s="1"/>
  <c r="J79" i="6" s="1"/>
  <c r="J78" i="6" s="1"/>
  <c r="J77" i="6" s="1"/>
  <c r="J76" i="6" s="1"/>
  <c r="J63" i="6" s="1"/>
  <c r="A53" i="4"/>
  <c r="A44" i="4"/>
  <c r="A37" i="4"/>
  <c r="K76" i="4"/>
  <c r="K75" i="4" s="1"/>
  <c r="K74" i="4" s="1"/>
  <c r="K73" i="4" s="1"/>
  <c r="K72" i="4" s="1"/>
  <c r="K71" i="4" s="1"/>
  <c r="K70" i="4" s="1"/>
  <c r="J76" i="4"/>
  <c r="J75" i="4" s="1"/>
  <c r="J74" i="4" s="1"/>
  <c r="J73" i="4" s="1"/>
  <c r="J72" i="4" s="1"/>
  <c r="J71" i="4" s="1"/>
  <c r="J70" i="4" s="1"/>
  <c r="I76" i="4"/>
  <c r="I75" i="4" s="1"/>
  <c r="I74" i="4" s="1"/>
  <c r="I73" i="4" s="1"/>
  <c r="I72" i="4" s="1"/>
  <c r="I71" i="4" s="1"/>
  <c r="I70" i="4" s="1"/>
  <c r="A77" i="4"/>
  <c r="A76" i="4"/>
  <c r="A75" i="4"/>
  <c r="A74" i="4"/>
  <c r="A71" i="4"/>
  <c r="A70" i="4"/>
  <c r="L61" i="3"/>
  <c r="L60" i="3" s="1"/>
  <c r="L59" i="3" s="1"/>
  <c r="L58" i="3" s="1"/>
  <c r="L54" i="3"/>
  <c r="L53" i="3" s="1"/>
  <c r="L52" i="3" s="1"/>
  <c r="L51" i="3" s="1"/>
  <c r="L50" i="3" s="1"/>
  <c r="L49" i="3" s="1"/>
  <c r="L45" i="3"/>
  <c r="L47" i="3"/>
  <c r="L38" i="3"/>
  <c r="L37" i="3" s="1"/>
  <c r="L36" i="3" s="1"/>
  <c r="L35" i="3" s="1"/>
  <c r="L34" i="3" s="1"/>
  <c r="L32" i="3"/>
  <c r="L31" i="3" s="1"/>
  <c r="L30" i="3" s="1"/>
  <c r="L29" i="3" s="1"/>
  <c r="L27" i="3"/>
  <c r="L25" i="3"/>
  <c r="L22" i="3"/>
  <c r="L21" i="3" s="1"/>
  <c r="L13" i="3"/>
  <c r="L12" i="3" s="1"/>
  <c r="L11" i="3" s="1"/>
  <c r="L10" i="3" s="1"/>
  <c r="L9" i="3" s="1"/>
  <c r="L68" i="3"/>
  <c r="L67" i="3" s="1"/>
  <c r="L66" i="3" s="1"/>
  <c r="L65" i="3" s="1"/>
  <c r="L64" i="3" s="1"/>
  <c r="L63" i="3" s="1"/>
  <c r="L82" i="3"/>
  <c r="L81" i="3" s="1"/>
  <c r="L80" i="3" s="1"/>
  <c r="L79" i="3" s="1"/>
  <c r="L78" i="3" s="1"/>
  <c r="L77" i="3" s="1"/>
  <c r="A73" i="3"/>
  <c r="A73" i="4" s="1"/>
  <c r="A72" i="3"/>
  <c r="A72" i="4" s="1"/>
  <c r="L75" i="3"/>
  <c r="L74" i="3" s="1"/>
  <c r="L73" i="3" s="1"/>
  <c r="L72" i="3" s="1"/>
  <c r="L71" i="3" s="1"/>
  <c r="L70" i="3" s="1"/>
  <c r="K75" i="3"/>
  <c r="K74" i="3" s="1"/>
  <c r="K73" i="3" s="1"/>
  <c r="K72" i="3" s="1"/>
  <c r="K71" i="3" s="1"/>
  <c r="K70" i="3" s="1"/>
  <c r="J75" i="3"/>
  <c r="J74" i="3" s="1"/>
  <c r="J73" i="3" s="1"/>
  <c r="J72" i="3" s="1"/>
  <c r="J71" i="3" s="1"/>
  <c r="J70" i="3" s="1"/>
  <c r="E14" i="2"/>
  <c r="E13" i="2" s="1"/>
  <c r="E22" i="2"/>
  <c r="E24" i="2"/>
  <c r="E27" i="2"/>
  <c r="E26" i="2" s="1"/>
  <c r="D22" i="2"/>
  <c r="L24" i="3" l="1"/>
  <c r="L20" i="3" s="1"/>
  <c r="L19" i="3" s="1"/>
  <c r="L18" i="3" s="1"/>
  <c r="L8" i="3" s="1"/>
  <c r="L44" i="3"/>
  <c r="L57" i="3"/>
  <c r="L56" i="3" s="1"/>
  <c r="E21" i="2"/>
  <c r="E12" i="2" s="1"/>
  <c r="E11" i="2" s="1"/>
  <c r="C16" i="2"/>
  <c r="C22" i="2"/>
  <c r="K82" i="3"/>
  <c r="K81" i="3" s="1"/>
  <c r="K80" i="3" s="1"/>
  <c r="J82" i="3"/>
  <c r="J81" i="3" s="1"/>
  <c r="J80" i="3" s="1"/>
  <c r="J79" i="3" s="1"/>
  <c r="J78" i="3" s="1"/>
  <c r="J77" i="3" s="1"/>
  <c r="K68" i="3"/>
  <c r="K67" i="3" s="1"/>
  <c r="K66" i="3" s="1"/>
  <c r="K65" i="3" s="1"/>
  <c r="K64" i="3" s="1"/>
  <c r="K63" i="3" s="1"/>
  <c r="J68" i="3"/>
  <c r="J67" i="3" s="1"/>
  <c r="J66" i="3" s="1"/>
  <c r="J65" i="3" s="1"/>
  <c r="J64" i="3" s="1"/>
  <c r="J63" i="3" s="1"/>
  <c r="K61" i="3"/>
  <c r="K60" i="3" s="1"/>
  <c r="K59" i="3" s="1"/>
  <c r="K58" i="3" s="1"/>
  <c r="J61" i="3"/>
  <c r="J60" i="3" s="1"/>
  <c r="J59" i="3" s="1"/>
  <c r="J58" i="3" s="1"/>
  <c r="J57" i="3" s="1"/>
  <c r="J56" i="3" s="1"/>
  <c r="K54" i="3"/>
  <c r="K53" i="3" s="1"/>
  <c r="J54" i="3"/>
  <c r="J53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D21" i="2" s="1"/>
  <c r="C24" i="2"/>
  <c r="D14" i="2"/>
  <c r="D13" i="2" s="1"/>
  <c r="C14" i="2"/>
  <c r="L50" i="6"/>
  <c r="L49" i="6" s="1"/>
  <c r="L48" i="6" s="1"/>
  <c r="L47" i="6" s="1"/>
  <c r="L46" i="6" s="1"/>
  <c r="L45" i="6" s="1"/>
  <c r="J50" i="6"/>
  <c r="J49" i="6" s="1"/>
  <c r="J48" i="6" s="1"/>
  <c r="J47" i="6" s="1"/>
  <c r="J46" i="6" s="1"/>
  <c r="J45" i="6" s="1"/>
  <c r="A44" i="6"/>
  <c r="A45" i="6"/>
  <c r="A46" i="6"/>
  <c r="A47" i="6"/>
  <c r="A49" i="6"/>
  <c r="A48" i="6"/>
  <c r="A50" i="6"/>
  <c r="A43" i="6" s="1"/>
  <c r="K23" i="4"/>
  <c r="K22" i="4" s="1"/>
  <c r="K21" i="4" s="1"/>
  <c r="J22" i="4"/>
  <c r="J21" i="4" s="1"/>
  <c r="I23" i="4"/>
  <c r="I22" i="4" s="1"/>
  <c r="I21" i="4" s="1"/>
  <c r="A23" i="4"/>
  <c r="A22" i="4"/>
  <c r="A21" i="4"/>
  <c r="L43" i="3" l="1"/>
  <c r="L42" i="3" s="1"/>
  <c r="L41" i="3" s="1"/>
  <c r="L40" i="3" s="1"/>
  <c r="L7" i="3" s="1"/>
  <c r="J11" i="3"/>
  <c r="J10" i="3" s="1"/>
  <c r="J9" i="3" s="1"/>
  <c r="K79" i="3"/>
  <c r="K78" i="3" s="1"/>
  <c r="K77" i="3" s="1"/>
  <c r="K24" i="3"/>
  <c r="K20" i="3" s="1"/>
  <c r="K19" i="3" s="1"/>
  <c r="K18" i="3" s="1"/>
  <c r="K8" i="3" s="1"/>
  <c r="K57" i="3"/>
  <c r="K56" i="3" s="1"/>
  <c r="J44" i="3"/>
  <c r="K44" i="3"/>
  <c r="C21" i="2"/>
  <c r="C12" i="2" s="1"/>
  <c r="J52" i="3"/>
  <c r="J51" i="3"/>
  <c r="J50" i="3" s="1"/>
  <c r="J49" i="3" s="1"/>
  <c r="K52" i="3"/>
  <c r="K51" i="3"/>
  <c r="K50" i="3" s="1"/>
  <c r="K49" i="3" s="1"/>
  <c r="J24" i="3"/>
  <c r="J20" i="3" s="1"/>
  <c r="J19" i="3" s="1"/>
  <c r="J18" i="3" s="1"/>
  <c r="C13" i="2"/>
  <c r="D12" i="2"/>
  <c r="D11" i="2" s="1"/>
  <c r="K50" i="6"/>
  <c r="K49" i="6" s="1"/>
  <c r="K48" i="6" s="1"/>
  <c r="K47" i="6" s="1"/>
  <c r="K46" i="6" s="1"/>
  <c r="K45" i="6" s="1"/>
  <c r="A63" i="6"/>
  <c r="A62" i="6"/>
  <c r="J15" i="6"/>
  <c r="A10" i="6"/>
  <c r="A60" i="4"/>
  <c r="K62" i="4"/>
  <c r="I62" i="4"/>
  <c r="L31" i="6"/>
  <c r="K14" i="4"/>
  <c r="J43" i="3" l="1"/>
  <c r="J42" i="3" s="1"/>
  <c r="J41" i="3" s="1"/>
  <c r="J40" i="3" s="1"/>
  <c r="K43" i="3"/>
  <c r="K42" i="3" s="1"/>
  <c r="K41" i="3" s="1"/>
  <c r="K40" i="3" s="1"/>
  <c r="K7" i="3" s="1"/>
  <c r="J8" i="3"/>
  <c r="C11" i="2"/>
  <c r="A58" i="4"/>
  <c r="A8" i="6" s="1"/>
  <c r="A51" i="6"/>
  <c r="A20" i="4"/>
  <c r="A18" i="4"/>
  <c r="A24" i="6"/>
  <c r="A22" i="6"/>
  <c r="A18" i="6"/>
  <c r="A16" i="6"/>
  <c r="A79" i="3"/>
  <c r="A79" i="4"/>
  <c r="A52" i="4"/>
  <c r="A42" i="4"/>
  <c r="A10" i="4"/>
  <c r="A19" i="3"/>
  <c r="A19" i="4" s="1"/>
  <c r="L75" i="6"/>
  <c r="L74" i="6" s="1"/>
  <c r="L73" i="6" s="1"/>
  <c r="L72" i="6" s="1"/>
  <c r="L71" i="6" s="1"/>
  <c r="L70" i="6" s="1"/>
  <c r="K75" i="6"/>
  <c r="K74" i="6" s="1"/>
  <c r="K73" i="6" s="1"/>
  <c r="K72" i="6" s="1"/>
  <c r="K71" i="6" s="1"/>
  <c r="K70" i="6" s="1"/>
  <c r="J75" i="6"/>
  <c r="J74" i="6" s="1"/>
  <c r="J73" i="6" s="1"/>
  <c r="J72" i="6" s="1"/>
  <c r="J71" i="6" s="1"/>
  <c r="J70" i="6" s="1"/>
  <c r="A74" i="6"/>
  <c r="A73" i="6"/>
  <c r="A72" i="6"/>
  <c r="A71" i="6"/>
  <c r="A70" i="6"/>
  <c r="K69" i="6"/>
  <c r="K68" i="6" s="1"/>
  <c r="K67" i="6" s="1"/>
  <c r="K66" i="6" s="1"/>
  <c r="K65" i="6" s="1"/>
  <c r="K64" i="6" s="1"/>
  <c r="L69" i="6"/>
  <c r="L68" i="6" s="1"/>
  <c r="L67" i="6" s="1"/>
  <c r="L66" i="6" s="1"/>
  <c r="L65" i="6" s="1"/>
  <c r="L64" i="6" s="1"/>
  <c r="J69" i="6"/>
  <c r="J68" i="6" s="1"/>
  <c r="A69" i="6"/>
  <c r="A75" i="6" s="1"/>
  <c r="A81" i="6" s="1"/>
  <c r="A92" i="6" s="1"/>
  <c r="A87" i="6" s="1"/>
  <c r="A68" i="6"/>
  <c r="A67" i="6"/>
  <c r="A66" i="6"/>
  <c r="A65" i="6"/>
  <c r="A64" i="6"/>
  <c r="K83" i="4"/>
  <c r="L37" i="6" s="1"/>
  <c r="L36" i="6" s="1"/>
  <c r="L35" i="6" s="1"/>
  <c r="L34" i="6" s="1"/>
  <c r="L33" i="6" s="1"/>
  <c r="L32" i="6" s="1"/>
  <c r="J83" i="4"/>
  <c r="K37" i="6" s="1"/>
  <c r="K36" i="6" s="1"/>
  <c r="K35" i="6" s="1"/>
  <c r="K34" i="6" s="1"/>
  <c r="K33" i="6" s="1"/>
  <c r="K32" i="6" s="1"/>
  <c r="K82" i="4"/>
  <c r="J82" i="4"/>
  <c r="A51" i="4"/>
  <c r="A83" i="4"/>
  <c r="A34" i="6" s="1"/>
  <c r="A82" i="4"/>
  <c r="A33" i="6" s="1"/>
  <c r="A81" i="4"/>
  <c r="A32" i="6" s="1"/>
  <c r="A80" i="4"/>
  <c r="A78" i="4"/>
  <c r="A35" i="6"/>
  <c r="A36" i="6" s="1"/>
  <c r="K55" i="4"/>
  <c r="K54" i="4" s="1"/>
  <c r="K53" i="4" s="1"/>
  <c r="K52" i="4" s="1"/>
  <c r="J7" i="3" l="1"/>
  <c r="J81" i="4"/>
  <c r="K81" i="4"/>
  <c r="J67" i="6"/>
  <c r="J66" i="6" s="1"/>
  <c r="J65" i="6" s="1"/>
  <c r="J64" i="6" s="1"/>
  <c r="K51" i="4"/>
  <c r="K50" i="4" s="1"/>
  <c r="K49" i="4" s="1"/>
  <c r="K80" i="4" l="1"/>
  <c r="J80" i="4"/>
  <c r="K46" i="4"/>
  <c r="K45" i="4" s="1"/>
  <c r="J46" i="4"/>
  <c r="J45" i="4" s="1"/>
  <c r="I46" i="4"/>
  <c r="I45" i="4" s="1"/>
  <c r="L96" i="6"/>
  <c r="L95" i="6" s="1"/>
  <c r="L94" i="6" s="1"/>
  <c r="L93" i="6" s="1"/>
  <c r="L63" i="6" s="1"/>
  <c r="K96" i="6"/>
  <c r="K95" i="6" s="1"/>
  <c r="K94" i="6" s="1"/>
  <c r="K93" i="6" s="1"/>
  <c r="K63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L52" i="6" s="1"/>
  <c r="K56" i="6"/>
  <c r="K55" i="6" s="1"/>
  <c r="K54" i="6" s="1"/>
  <c r="K53" i="6" s="1"/>
  <c r="K52" i="6" s="1"/>
  <c r="L30" i="6"/>
  <c r="L29" i="6" s="1"/>
  <c r="L28" i="6" s="1"/>
  <c r="L27" i="6" s="1"/>
  <c r="K31" i="6"/>
  <c r="K30" i="6" s="1"/>
  <c r="K29" i="6" s="1"/>
  <c r="K28" i="6" s="1"/>
  <c r="K27" i="6" s="1"/>
  <c r="K26" i="6" s="1"/>
  <c r="K25" i="6" s="1"/>
  <c r="K14" i="6"/>
  <c r="K13" i="6" s="1"/>
  <c r="K11" i="6" s="1"/>
  <c r="K10" i="6" s="1"/>
  <c r="K9" i="6" s="1"/>
  <c r="K8" i="6" s="1"/>
  <c r="L14" i="6"/>
  <c r="L13" i="6" s="1"/>
  <c r="L12" i="6" s="1"/>
  <c r="L11" i="6" s="1"/>
  <c r="L10" i="6" s="1"/>
  <c r="L9" i="6" s="1"/>
  <c r="L8" i="6" s="1"/>
  <c r="L23" i="6"/>
  <c r="L22" i="6" s="1"/>
  <c r="L21" i="6" s="1"/>
  <c r="L20" i="6" s="1"/>
  <c r="L19" i="6" s="1"/>
  <c r="L18" i="6" s="1"/>
  <c r="L17" i="6" s="1"/>
  <c r="K23" i="6"/>
  <c r="K22" i="6" s="1"/>
  <c r="K21" i="6" s="1"/>
  <c r="K20" i="6" s="1"/>
  <c r="K19" i="6" s="1"/>
  <c r="K18" i="6" s="1"/>
  <c r="K17" i="6" s="1"/>
  <c r="J96" i="6"/>
  <c r="J95" i="6" s="1"/>
  <c r="J94" i="6" s="1"/>
  <c r="J93" i="6" s="1"/>
  <c r="J61" i="6"/>
  <c r="J60" i="6" s="1"/>
  <c r="J59" i="6" s="1"/>
  <c r="J58" i="6" s="1"/>
  <c r="J57" i="6" s="1"/>
  <c r="J56" i="6"/>
  <c r="J55" i="6" s="1"/>
  <c r="J54" i="6" s="1"/>
  <c r="J53" i="6" s="1"/>
  <c r="J52" i="6" s="1"/>
  <c r="J31" i="6"/>
  <c r="J30" i="6" s="1"/>
  <c r="J29" i="6" s="1"/>
  <c r="J28" i="6" s="1"/>
  <c r="J27" i="6" s="1"/>
  <c r="J26" i="6" s="1"/>
  <c r="J25" i="6" s="1"/>
  <c r="J23" i="6"/>
  <c r="J22" i="6" s="1"/>
  <c r="J21" i="6" s="1"/>
  <c r="J20" i="6" s="1"/>
  <c r="J19" i="6" s="1"/>
  <c r="J18" i="6" s="1"/>
  <c r="J17" i="6" s="1"/>
  <c r="K69" i="4"/>
  <c r="K68" i="4" s="1"/>
  <c r="K67" i="4" s="1"/>
  <c r="J69" i="4"/>
  <c r="J68" i="4" s="1"/>
  <c r="J67" i="4" s="1"/>
  <c r="I69" i="4"/>
  <c r="I68" i="4" s="1"/>
  <c r="I67" i="4" s="1"/>
  <c r="K61" i="4"/>
  <c r="K60" i="4" s="1"/>
  <c r="K59" i="4" s="1"/>
  <c r="K58" i="4" s="1"/>
  <c r="J61" i="4"/>
  <c r="J60" i="4" s="1"/>
  <c r="J59" i="4" s="1"/>
  <c r="J58" i="4" s="1"/>
  <c r="I61" i="4"/>
  <c r="I60" i="4" s="1"/>
  <c r="I59" i="4" s="1"/>
  <c r="I58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5" i="4"/>
  <c r="J25" i="4"/>
  <c r="I26" i="4"/>
  <c r="I25" i="4" s="1"/>
  <c r="K13" i="4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l="1"/>
  <c r="I10" i="4" s="1"/>
  <c r="I9" i="4" s="1"/>
  <c r="J24" i="4"/>
  <c r="J20" i="4" s="1"/>
  <c r="J19" i="4" s="1"/>
  <c r="J51" i="6"/>
  <c r="J44" i="6" s="1"/>
  <c r="J24" i="6" s="1"/>
  <c r="K79" i="4"/>
  <c r="L26" i="6"/>
  <c r="L25" i="6" s="1"/>
  <c r="L51" i="6"/>
  <c r="L44" i="6" s="1"/>
  <c r="K51" i="6"/>
  <c r="K44" i="6" s="1"/>
  <c r="K24" i="6" s="1"/>
  <c r="K62" i="6"/>
  <c r="L62" i="6"/>
  <c r="J62" i="6"/>
  <c r="I57" i="4"/>
  <c r="I56" i="4" s="1"/>
  <c r="J57" i="4"/>
  <c r="K57" i="4"/>
  <c r="J16" i="6"/>
  <c r="L16" i="6"/>
  <c r="K16" i="6"/>
  <c r="I66" i="4"/>
  <c r="I65" i="4" s="1"/>
  <c r="I64" i="4" s="1"/>
  <c r="I63" i="4" s="1"/>
  <c r="K66" i="4"/>
  <c r="K65" i="4" s="1"/>
  <c r="K64" i="4" s="1"/>
  <c r="K63" i="4" s="1"/>
  <c r="J66" i="4"/>
  <c r="J65" i="4" s="1"/>
  <c r="J64" i="4" s="1"/>
  <c r="J63" i="4" s="1"/>
  <c r="J53" i="4"/>
  <c r="J52" i="4" s="1"/>
  <c r="I54" i="4"/>
  <c r="I53" i="4" s="1"/>
  <c r="I52" i="4" s="1"/>
  <c r="I24" i="4"/>
  <c r="K24" i="4"/>
  <c r="K44" i="4"/>
  <c r="J44" i="4"/>
  <c r="I44" i="4"/>
  <c r="I38" i="4"/>
  <c r="K38" i="4"/>
  <c r="J38" i="4"/>
  <c r="J29" i="4"/>
  <c r="I29" i="4"/>
  <c r="K29" i="4"/>
  <c r="K7" i="6" l="1"/>
  <c r="I43" i="4"/>
  <c r="I42" i="4" s="1"/>
  <c r="I41" i="4" s="1"/>
  <c r="I40" i="4" s="1"/>
  <c r="J43" i="4"/>
  <c r="J42" i="4" s="1"/>
  <c r="J41" i="4" s="1"/>
  <c r="J40" i="4" s="1"/>
  <c r="K43" i="4"/>
  <c r="K42" i="4" s="1"/>
  <c r="K41" i="4" s="1"/>
  <c r="K40" i="4" s="1"/>
  <c r="I20" i="4"/>
  <c r="I19" i="4" s="1"/>
  <c r="J18" i="4"/>
  <c r="J8" i="4" s="1"/>
  <c r="K20" i="4"/>
  <c r="K19" i="4" s="1"/>
  <c r="K18" i="4" s="1"/>
  <c r="K8" i="4" s="1"/>
  <c r="L24" i="6"/>
  <c r="L7" i="6" s="1"/>
  <c r="J79" i="4"/>
  <c r="I51" i="4"/>
  <c r="I50" i="4" s="1"/>
  <c r="I49" i="4" s="1"/>
  <c r="J51" i="4"/>
  <c r="J50" i="4" s="1"/>
  <c r="J49" i="4" s="1"/>
  <c r="J78" i="4"/>
  <c r="J77" i="4" s="1"/>
  <c r="K77" i="4"/>
  <c r="K78" i="4"/>
  <c r="J56" i="4"/>
  <c r="K56" i="4"/>
  <c r="K7" i="4" l="1"/>
  <c r="J7" i="4"/>
  <c r="I18" i="4"/>
  <c r="I8" i="4" s="1"/>
  <c r="I7" i="4" s="1"/>
  <c r="J14" i="6" l="1"/>
  <c r="J13" i="6" s="1"/>
  <c r="J12" i="6" s="1"/>
  <c r="J11" i="6" s="1"/>
  <c r="J10" i="6" s="1"/>
  <c r="J9" i="6" s="1"/>
  <c r="J8" i="6" l="1"/>
  <c r="J7" i="6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E27" i="14" l="1"/>
  <c r="E26" i="14" s="1"/>
  <c r="D27" i="14"/>
  <c r="D26" i="14" s="1"/>
  <c r="D24" i="14"/>
  <c r="D23" i="14" s="1"/>
  <c r="C27" i="14"/>
  <c r="C26" i="14" s="1"/>
  <c r="D22" i="14" l="1"/>
  <c r="D10" i="14" s="1"/>
  <c r="E24" i="14"/>
  <c r="E23" i="14" s="1"/>
  <c r="E22" i="14" s="1"/>
  <c r="E10" i="14" s="1"/>
  <c r="C24" i="14"/>
  <c r="C23" i="14" s="1"/>
  <c r="C22" i="14" s="1"/>
  <c r="C10" i="14" s="1"/>
</calcChain>
</file>

<file path=xl/sharedStrings.xml><?xml version="1.0" encoding="utf-8"?>
<sst xmlns="http://schemas.openxmlformats.org/spreadsheetml/2006/main" count="1652" uniqueCount="258">
  <si>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</si>
  <si>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</si>
  <si>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</si>
  <si>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</si>
  <si>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</si>
  <si>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</si>
  <si>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</si>
  <si>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</si>
  <si>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</si>
  <si>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</si>
  <si>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</si>
  <si>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</si>
  <si>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</si>
  <si>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</si>
  <si>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</si>
  <si>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</si>
  <si>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</si>
  <si>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</si>
  <si>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</si>
  <si>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</si>
  <si>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</si>
  <si>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</si>
  <si>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</si>
  <si>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</si>
  <si>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</si>
  <si>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</si>
  <si>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</si>
  <si>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</si>
  <si>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</si>
  <si>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</si>
  <si>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</si>
  <si>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</si>
  <si>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</si>
  <si>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</si>
  <si>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</si>
  <si>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</si>
  <si>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</si>
  <si>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</si>
  <si>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</si>
  <si>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</si>
  <si>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</si>
  <si>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</si>
  <si>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</si>
  <si>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</si>
  <si>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</si>
  <si>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</si>
  <si>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</si>
  <si>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</si>
  <si>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</si>
  <si>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</si>
  <si>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</si>
  <si>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</si>
  <si>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</si>
  <si>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</si>
  <si>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</si>
  <si>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</si>
  <si>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</si>
  <si>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</si>
  <si>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</si>
  <si>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</si>
  <si>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</si>
  <si>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</si>
  <si>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</si>
  <si>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</si>
  <si>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</si>
  <si>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</si>
  <si>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</si>
  <si>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</si>
  <si>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</si>
  <si>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</si>
  <si>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</si>
  <si>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</si>
  <si>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</si>
  <si>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</si>
  <si>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</si>
  <si>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</si>
  <si>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</si>
  <si>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</si>
  <si>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</si>
  <si>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</si>
  <si>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</si>
  <si>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</si>
  <si>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</si>
  <si>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</si>
  <si>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</si>
  <si>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</si>
  <si>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</si>
  <si>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</si>
  <si>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</si>
  <si>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</si>
  <si>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</si>
  <si>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</si>
  <si>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</si>
  <si>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</si>
  <si>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</si>
  <si>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</si>
  <si>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</si>
  <si>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</si>
  <si>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</si>
  <si>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</si>
  <si>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</si>
  <si>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</si>
  <si>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</si>
  <si>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</si>
  <si>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</si>
  <si>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</si>
  <si>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</si>
  <si>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</si>
  <si>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</si>
  <si>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</si>
  <si>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</si>
  <si>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</si>
  <si>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</si>
  <si>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</si>
  <si>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</si>
  <si>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</si>
  <si>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</si>
  <si>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</si>
  <si>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</si>
  <si>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</si>
  <si>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</si>
  <si>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</si>
  <si>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</si>
  <si>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</si>
  <si>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</si>
  <si>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</si>
  <si>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</si>
  <si>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</si>
  <si>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</si>
  <si>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</si>
  <si>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</si>
  <si>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</si>
  <si>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</si>
  <si>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</si>
  <si>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</si>
  <si>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</si>
  <si>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</si>
  <si>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</si>
  <si>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</si>
  <si>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</si>
  <si>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</si>
  <si>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</si>
  <si>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</si>
  <si>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</si>
  <si>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</si>
  <si>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</si>
  <si>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</si>
  <si>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</si>
  <si>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</si>
  <si>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</si>
  <si>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</si>
  <si>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</si>
  <si>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</si>
  <si>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</si>
  <si>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</si>
  <si>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</si>
  <si>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</si>
  <si>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</si>
  <si>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</si>
  <si>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</si>
  <si>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</si>
  <si>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</si>
  <si>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</si>
  <si>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</si>
  <si>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</si>
  <si>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</si>
  <si>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</si>
  <si>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</si>
  <si>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</si>
  <si>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</si>
  <si>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</si>
  <si>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</si>
  <si>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</si>
  <si>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</si>
  <si>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</si>
  <si>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</si>
  <si>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</si>
  <si>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</si>
  <si>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</si>
  <si>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</si>
  <si>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</si>
  <si>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</si>
  <si>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</si>
  <si>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</si>
  <si>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</si>
  <si>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</si>
  <si>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</si>
  <si>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</si>
  <si>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</si>
  <si>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</si>
  <si>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</si>
  <si>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</si>
  <si>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</si>
  <si>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</si>
  <si>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</si>
  <si>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</si>
  <si>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</si>
  <si>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</si>
  <si>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</si>
  <si>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</si>
  <si>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</si>
  <si>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</si>
  <si>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</si>
  <si>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</si>
  <si>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</si>
  <si>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</si>
  <si>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</si>
  <si>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</si>
  <si>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</si>
  <si>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</si>
  <si>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</si>
  <si>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</si>
  <si>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</si>
  <si>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</si>
  <si>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</si>
  <si>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2026 год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</si>
  <si>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</si>
  <si>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</si>
  <si>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</si>
  <si>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</si>
  <si>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</si>
  <si>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</si>
  <si>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</si>
  <si>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</si>
  <si>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</si>
  <si>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</si>
  <si>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</si>
  <si>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</si>
  <si>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</si>
  <si>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</si>
  <si>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</si>
  <si>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</si>
  <si>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>2027 год</t>
  </si>
  <si>
    <t>Субсидии бюджетам бюджетной системы Российской Федерации (межбюджетные субсидии)</t>
  </si>
  <si>
    <t>2 02 20000 00 0000 150</t>
  </si>
  <si>
    <t>Прочие субсидии</t>
  </si>
  <si>
    <t>2 02 29999 00 0000 150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</si>
  <si>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</si>
  <si>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</si>
  <si>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</si>
  <si>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</si>
  <si>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</si>
  <si>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КОНСТАНТИНОВСКОГО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Константиновского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</si>
  <si>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</si>
  <si>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</si>
  <si>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</si>
  <si>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
2027 И 2028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</si>
  <si>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</si>
  <si>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</si>
  <si>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КОНСТАНТИНОВСКОГО СЕЛЬСКОГО ПОСЕЛЕНИЯ РОМОДАНОВСКОГО МУНИЦИПАЛЬНОГО РАЙОНА РЕСПУБЛИКИ МОРДОВИЯ НА 2026 ГОД И 
НА ПЛАНОВЫЙ ПЕРИОД 2027 И 2028 ГОДОВ </t>
  </si>
  <si>
    <t>41110</t>
  </si>
  <si>
    <t>к  решению 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Ромодановского муниципального района Республики Мордовия на 2026 год и на плановый период 2027 и 2028 годов"</t>
  </si>
  <si>
    <t>Приложение 2
к   решению Совета депутатов Константиновского сельского поселения Ромодановского муниципального района  Республики Мордовия «О бюджете Константиновского сельского поселения Ромодановского муниципального района  Республики Мордовия на 2026 год и на плановый период 2027 и 2028 годов»</t>
  </si>
  <si>
    <t>Приложение 3 
к  решению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</si>
  <si>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 решению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 Ромодановского муниципального района Республики Мордовия на 2026 год и на плановый период 2027 и 2028 годов»</t>
  </si>
  <si>
    <t>Приложение 5 
к  решению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</si>
  <si>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к   решению 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 Ромодановского муниципального района Республики Мордовия на 2026 год и на  плановый период 2027 и 2028 годов"</t>
  </si>
  <si>
    <t>к  решению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Ромодановского муниципального района Республики Мордовия на 2026 год и на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</si>
</sst>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9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7">
    <xf numFmtId="165" fontId="0" fillId="0" borderId="0">
      <alignment vertical="top" wrapText="1"/>
    </xf>
    <xf numFmtId="0" fontId="23" fillId="0" borderId="0"/>
    <xf numFmtId="0" fontId="21" fillId="0" borderId="0"/>
    <xf numFmtId="164" fontId="30" fillId="0" borderId="0" applyFont="0" applyFill="0" applyBorder="0" applyAlignment="0" applyProtection="0"/>
    <xf numFmtId="0" fontId="32" fillId="0" borderId="0"/>
    <xf numFmtId="0" fontId="33" fillId="0" borderId="0"/>
    <xf numFmtId="0" fontId="15" fillId="0" borderId="0"/>
    <xf numFmtId="0" fontId="14" fillId="0" borderId="0"/>
    <xf numFmtId="0" fontId="36" fillId="0" borderId="0"/>
    <xf numFmtId="0" fontId="37" fillId="0" borderId="0"/>
    <xf numFmtId="0" fontId="38" fillId="0" borderId="0"/>
    <xf numFmtId="0" fontId="32" fillId="0" borderId="0">
      <alignment horizontal="left"/>
    </xf>
    <xf numFmtId="0" fontId="32" fillId="0" borderId="0">
      <alignment horizontal="left"/>
    </xf>
    <xf numFmtId="0" fontId="39" fillId="0" borderId="0"/>
    <xf numFmtId="0" fontId="33" fillId="0" borderId="0"/>
    <xf numFmtId="0" fontId="33" fillId="0" borderId="0"/>
    <xf numFmtId="0" fontId="32" fillId="0" borderId="0">
      <alignment horizontal="left"/>
    </xf>
    <xf numFmtId="4" fontId="40" fillId="0" borderId="12">
      <alignment horizontal="right"/>
    </xf>
    <xf numFmtId="4" fontId="40" fillId="0" borderId="13">
      <alignment horizontal="right"/>
    </xf>
    <xf numFmtId="49" fontId="40" fillId="0" borderId="0">
      <alignment horizontal="right"/>
    </xf>
    <xf numFmtId="0" fontId="40" fillId="0" borderId="14">
      <alignment horizontal="left" wrapText="1"/>
    </xf>
    <xf numFmtId="0" fontId="40" fillId="0" borderId="15">
      <alignment horizontal="left" wrapText="1" indent="1"/>
    </xf>
    <xf numFmtId="0" fontId="41" fillId="0" borderId="16">
      <alignment horizontal="left" wrapText="1"/>
    </xf>
    <xf numFmtId="0" fontId="40" fillId="3" borderId="0"/>
    <xf numFmtId="0" fontId="40" fillId="0" borderId="4"/>
    <xf numFmtId="0" fontId="40" fillId="0" borderId="0">
      <alignment horizontal="center"/>
    </xf>
    <xf numFmtId="0" fontId="33" fillId="0" borderId="4"/>
    <xf numFmtId="4" fontId="40" fillId="0" borderId="17">
      <alignment horizontal="right"/>
    </xf>
    <xf numFmtId="49" fontId="40" fillId="0" borderId="16">
      <alignment horizontal="center"/>
    </xf>
    <xf numFmtId="4" fontId="40" fillId="0" borderId="18">
      <alignment horizontal="right"/>
    </xf>
    <xf numFmtId="0" fontId="41" fillId="0" borderId="0">
      <alignment horizontal="center"/>
    </xf>
    <xf numFmtId="0" fontId="41" fillId="0" borderId="4"/>
    <xf numFmtId="0" fontId="40" fillId="0" borderId="19">
      <alignment horizontal="left" wrapText="1"/>
    </xf>
    <xf numFmtId="0" fontId="40" fillId="0" borderId="20">
      <alignment horizontal="left" wrapText="1" indent="1"/>
    </xf>
    <xf numFmtId="0" fontId="40" fillId="0" borderId="19">
      <alignment horizontal="left" wrapText="1" indent="2"/>
    </xf>
    <xf numFmtId="0" fontId="40" fillId="0" borderId="14">
      <alignment horizontal="left" wrapText="1" indent="2"/>
    </xf>
    <xf numFmtId="0" fontId="40" fillId="0" borderId="0">
      <alignment horizontal="center" wrapText="1"/>
    </xf>
    <xf numFmtId="49" fontId="40" fillId="0" borderId="4">
      <alignment horizontal="left"/>
    </xf>
    <xf numFmtId="49" fontId="40" fillId="0" borderId="21">
      <alignment horizontal="center" wrapText="1"/>
    </xf>
    <xf numFmtId="49" fontId="40" fillId="0" borderId="21">
      <alignment horizontal="left" wrapText="1"/>
    </xf>
    <xf numFmtId="49" fontId="40" fillId="0" borderId="21">
      <alignment horizontal="center" shrinkToFit="1"/>
    </xf>
    <xf numFmtId="49" fontId="40" fillId="0" borderId="12">
      <alignment horizontal="center" shrinkToFit="1"/>
    </xf>
    <xf numFmtId="0" fontId="40" fillId="0" borderId="15">
      <alignment horizontal="left" wrapText="1"/>
    </xf>
    <xf numFmtId="0" fontId="40" fillId="0" borderId="14">
      <alignment horizontal="left" wrapText="1" indent="1"/>
    </xf>
    <xf numFmtId="0" fontId="40" fillId="0" borderId="15">
      <alignment horizontal="left" wrapText="1" indent="2"/>
    </xf>
    <xf numFmtId="0" fontId="33" fillId="0" borderId="22"/>
    <xf numFmtId="0" fontId="33" fillId="0" borderId="23"/>
    <xf numFmtId="49" fontId="40" fillId="0" borderId="17">
      <alignment horizontal="center"/>
    </xf>
    <xf numFmtId="0" fontId="41" fillId="0" borderId="3">
      <alignment horizontal="center" vertical="center" textRotation="90" wrapText="1"/>
    </xf>
    <xf numFmtId="0" fontId="41" fillId="0" borderId="23">
      <alignment horizontal="center" vertical="center" textRotation="90" wrapText="1"/>
    </xf>
    <xf numFmtId="0" fontId="40" fillId="0" borderId="0">
      <alignment vertical="center"/>
    </xf>
    <xf numFmtId="0" fontId="41" fillId="0" borderId="0">
      <alignment horizontal="center" vertical="center" textRotation="90" wrapText="1"/>
    </xf>
    <xf numFmtId="0" fontId="41" fillId="0" borderId="24">
      <alignment horizontal="center" vertical="center" textRotation="90" wrapText="1"/>
    </xf>
    <xf numFmtId="0" fontId="41" fillId="0" borderId="0">
      <alignment horizontal="center" vertical="center" textRotation="90"/>
    </xf>
    <xf numFmtId="0" fontId="41" fillId="0" borderId="24">
      <alignment horizontal="center" vertical="center" textRotation="90"/>
    </xf>
    <xf numFmtId="0" fontId="41" fillId="0" borderId="1">
      <alignment horizontal="center" vertical="center" textRotation="90"/>
    </xf>
    <xf numFmtId="0" fontId="22" fillId="0" borderId="4">
      <alignment wrapText="1"/>
    </xf>
    <xf numFmtId="0" fontId="22" fillId="0" borderId="1">
      <alignment wrapText="1"/>
    </xf>
    <xf numFmtId="0" fontId="22" fillId="0" borderId="23">
      <alignment wrapText="1"/>
    </xf>
    <xf numFmtId="0" fontId="40" fillId="0" borderId="1">
      <alignment horizontal="center" vertical="top" wrapText="1"/>
    </xf>
    <xf numFmtId="0" fontId="41" fillId="0" borderId="25"/>
    <xf numFmtId="49" fontId="42" fillId="0" borderId="26">
      <alignment horizontal="left" vertical="center" wrapText="1"/>
    </xf>
    <xf numFmtId="49" fontId="40" fillId="0" borderId="15">
      <alignment horizontal="left" vertical="center" wrapText="1" indent="2"/>
    </xf>
    <xf numFmtId="49" fontId="40" fillId="0" borderId="14">
      <alignment horizontal="left" vertical="center" wrapText="1" indent="3"/>
    </xf>
    <xf numFmtId="49" fontId="40" fillId="0" borderId="26">
      <alignment horizontal="left" vertical="center" wrapText="1" indent="3"/>
    </xf>
    <xf numFmtId="49" fontId="40" fillId="0" borderId="27">
      <alignment horizontal="left" vertical="center" wrapText="1" indent="3"/>
    </xf>
    <xf numFmtId="0" fontId="42" fillId="0" borderId="25">
      <alignment horizontal="left" vertical="center" wrapText="1"/>
    </xf>
    <xf numFmtId="49" fontId="40" fillId="0" borderId="23">
      <alignment horizontal="left" vertical="center" wrapText="1" indent="3"/>
    </xf>
    <xf numFmtId="49" fontId="40" fillId="0" borderId="0">
      <alignment horizontal="left" vertical="center" wrapText="1" indent="3"/>
    </xf>
    <xf numFmtId="49" fontId="40" fillId="0" borderId="4">
      <alignment horizontal="left" vertical="center" wrapText="1" indent="3"/>
    </xf>
    <xf numFmtId="49" fontId="42" fillId="0" borderId="25">
      <alignment horizontal="left" vertical="center" wrapText="1"/>
    </xf>
    <xf numFmtId="0" fontId="40" fillId="0" borderId="26">
      <alignment horizontal="left" vertical="center" wrapText="1"/>
    </xf>
    <xf numFmtId="0" fontId="40" fillId="0" borderId="27">
      <alignment horizontal="left" vertical="center" wrapText="1"/>
    </xf>
    <xf numFmtId="49" fontId="42" fillId="0" borderId="28">
      <alignment horizontal="left" vertical="center" wrapText="1"/>
    </xf>
    <xf numFmtId="49" fontId="40" fillId="0" borderId="29">
      <alignment horizontal="left" vertical="center" wrapText="1"/>
    </xf>
    <xf numFmtId="49" fontId="40" fillId="0" borderId="30">
      <alignment horizontal="left" vertical="center" wrapText="1"/>
    </xf>
    <xf numFmtId="49" fontId="41" fillId="0" borderId="31">
      <alignment horizontal="center"/>
    </xf>
    <xf numFmtId="49" fontId="41" fillId="0" borderId="32">
      <alignment horizontal="center" vertical="center" wrapText="1"/>
    </xf>
    <xf numFmtId="49" fontId="40" fillId="0" borderId="33">
      <alignment horizontal="center" vertical="center" wrapText="1"/>
    </xf>
    <xf numFmtId="49" fontId="40" fillId="0" borderId="21">
      <alignment horizontal="center" vertical="center" wrapText="1"/>
    </xf>
    <xf numFmtId="49" fontId="40" fillId="0" borderId="32">
      <alignment horizontal="center" vertical="center" wrapText="1"/>
    </xf>
    <xf numFmtId="49" fontId="40" fillId="0" borderId="23">
      <alignment horizontal="center" vertical="center" wrapText="1"/>
    </xf>
    <xf numFmtId="49" fontId="40" fillId="0" borderId="0">
      <alignment horizontal="center" vertical="center" wrapText="1"/>
    </xf>
    <xf numFmtId="49" fontId="40" fillId="0" borderId="4">
      <alignment horizontal="center" vertical="center" wrapText="1"/>
    </xf>
    <xf numFmtId="49" fontId="41" fillId="0" borderId="31">
      <alignment horizontal="center" vertical="center" wrapText="1"/>
    </xf>
    <xf numFmtId="49" fontId="40" fillId="0" borderId="34">
      <alignment horizontal="center" vertical="center" wrapText="1"/>
    </xf>
    <xf numFmtId="0" fontId="33" fillId="0" borderId="35"/>
    <xf numFmtId="0" fontId="40" fillId="0" borderId="31">
      <alignment horizontal="center" vertical="center"/>
    </xf>
    <xf numFmtId="0" fontId="40" fillId="0" borderId="33">
      <alignment horizontal="center" vertical="center"/>
    </xf>
    <xf numFmtId="0" fontId="40" fillId="0" borderId="21">
      <alignment horizontal="center" vertical="center"/>
    </xf>
    <xf numFmtId="0" fontId="40" fillId="0" borderId="32">
      <alignment horizontal="center" vertical="center"/>
    </xf>
    <xf numFmtId="49" fontId="40" fillId="0" borderId="13">
      <alignment horizontal="center" vertical="center"/>
    </xf>
    <xf numFmtId="49" fontId="40" fillId="0" borderId="11">
      <alignment horizontal="center" vertical="center"/>
    </xf>
    <xf numFmtId="49" fontId="40" fillId="0" borderId="12">
      <alignment horizontal="center" vertical="center"/>
    </xf>
    <xf numFmtId="49" fontId="40" fillId="0" borderId="1">
      <alignment horizontal="center" vertical="center"/>
    </xf>
    <xf numFmtId="49" fontId="40" fillId="0" borderId="4">
      <alignment horizontal="center"/>
    </xf>
    <xf numFmtId="0" fontId="40" fillId="0" borderId="23">
      <alignment horizontal="center"/>
    </xf>
    <xf numFmtId="0" fontId="40" fillId="0" borderId="0">
      <alignment horizontal="center"/>
    </xf>
    <xf numFmtId="49" fontId="40" fillId="0" borderId="4"/>
    <xf numFmtId="0" fontId="40" fillId="0" borderId="1">
      <alignment horizontal="center" vertical="top"/>
    </xf>
    <xf numFmtId="49" fontId="40" fillId="0" borderId="1">
      <alignment horizontal="center" vertical="top" wrapText="1"/>
    </xf>
    <xf numFmtId="0" fontId="40" fillId="0" borderId="11"/>
    <xf numFmtId="4" fontId="40" fillId="0" borderId="23">
      <alignment horizontal="right"/>
    </xf>
    <xf numFmtId="4" fontId="40" fillId="0" borderId="0">
      <alignment horizontal="right" shrinkToFit="1"/>
    </xf>
    <xf numFmtId="4" fontId="40" fillId="0" borderId="4">
      <alignment horizontal="right"/>
    </xf>
    <xf numFmtId="4" fontId="40" fillId="0" borderId="36">
      <alignment horizontal="right"/>
    </xf>
    <xf numFmtId="0" fontId="40" fillId="0" borderId="23"/>
    <xf numFmtId="0" fontId="40" fillId="0" borderId="1">
      <alignment horizontal="center" vertical="top" wrapText="1"/>
    </xf>
    <xf numFmtId="0" fontId="40" fillId="0" borderId="4">
      <alignment horizontal="center"/>
    </xf>
    <xf numFmtId="49" fontId="40" fillId="0" borderId="23">
      <alignment horizontal="center"/>
    </xf>
    <xf numFmtId="49" fontId="40" fillId="0" borderId="0">
      <alignment horizontal="left"/>
    </xf>
    <xf numFmtId="4" fontId="40" fillId="0" borderId="11">
      <alignment horizontal="right"/>
    </xf>
    <xf numFmtId="0" fontId="40" fillId="0" borderId="1">
      <alignment horizontal="center" vertical="top"/>
    </xf>
    <xf numFmtId="4" fontId="40" fillId="0" borderId="37">
      <alignment horizontal="right"/>
    </xf>
    <xf numFmtId="0" fontId="40" fillId="0" borderId="37"/>
    <xf numFmtId="4" fontId="40" fillId="0" borderId="38">
      <alignment horizontal="right"/>
    </xf>
    <xf numFmtId="0" fontId="33" fillId="4" borderId="0"/>
    <xf numFmtId="0" fontId="41" fillId="0" borderId="0"/>
    <xf numFmtId="0" fontId="43" fillId="0" borderId="0"/>
    <xf numFmtId="0" fontId="40" fillId="0" borderId="0">
      <alignment horizontal="left"/>
    </xf>
    <xf numFmtId="0" fontId="40" fillId="0" borderId="0"/>
    <xf numFmtId="0" fontId="44" fillId="0" borderId="0"/>
    <xf numFmtId="0" fontId="33" fillId="0" borderId="0"/>
    <xf numFmtId="0" fontId="33" fillId="4" borderId="4"/>
    <xf numFmtId="49" fontId="40" fillId="0" borderId="1">
      <alignment horizontal="center" vertical="center" wrapText="1"/>
    </xf>
    <xf numFmtId="49" fontId="40" fillId="0" borderId="1">
      <alignment horizontal="center" vertical="center" wrapText="1"/>
    </xf>
    <xf numFmtId="0" fontId="33" fillId="4" borderId="2"/>
    <xf numFmtId="0" fontId="40" fillId="0" borderId="39">
      <alignment horizontal="left" wrapText="1"/>
    </xf>
    <xf numFmtId="0" fontId="40" fillId="0" borderId="19">
      <alignment horizontal="left" wrapText="1" indent="1"/>
    </xf>
    <xf numFmtId="0" fontId="40" fillId="0" borderId="25">
      <alignment horizontal="left" wrapText="1" indent="2"/>
    </xf>
    <xf numFmtId="0" fontId="33" fillId="4" borderId="40"/>
    <xf numFmtId="0" fontId="45" fillId="0" borderId="0">
      <alignment horizontal="center" wrapText="1"/>
    </xf>
    <xf numFmtId="0" fontId="46" fillId="0" borderId="0">
      <alignment horizontal="center" vertical="top"/>
    </xf>
    <xf numFmtId="0" fontId="40" fillId="0" borderId="4">
      <alignment wrapText="1"/>
    </xf>
    <xf numFmtId="0" fontId="40" fillId="0" borderId="2">
      <alignment wrapText="1"/>
    </xf>
    <xf numFmtId="0" fontId="40" fillId="0" borderId="23">
      <alignment horizontal="left"/>
    </xf>
    <xf numFmtId="0" fontId="33" fillId="4" borderId="41"/>
    <xf numFmtId="49" fontId="40" fillId="0" borderId="31">
      <alignment horizontal="center" wrapText="1"/>
    </xf>
    <xf numFmtId="49" fontId="40" fillId="0" borderId="33">
      <alignment horizontal="center" wrapText="1"/>
    </xf>
    <xf numFmtId="49" fontId="40" fillId="0" borderId="32">
      <alignment horizontal="center"/>
    </xf>
    <xf numFmtId="0" fontId="33" fillId="4" borderId="23"/>
    <xf numFmtId="0" fontId="33" fillId="4" borderId="42"/>
    <xf numFmtId="0" fontId="40" fillId="0" borderId="35"/>
    <xf numFmtId="0" fontId="40" fillId="0" borderId="0">
      <alignment horizontal="left"/>
    </xf>
    <xf numFmtId="49" fontId="40" fillId="0" borderId="23"/>
    <xf numFmtId="49" fontId="40" fillId="0" borderId="0"/>
    <xf numFmtId="49" fontId="40" fillId="0" borderId="13">
      <alignment horizontal="center"/>
    </xf>
    <xf numFmtId="49" fontId="40" fillId="0" borderId="11">
      <alignment horizontal="center"/>
    </xf>
    <xf numFmtId="49" fontId="40" fillId="0" borderId="1">
      <alignment horizontal="center"/>
    </xf>
    <xf numFmtId="49" fontId="40" fillId="0" borderId="1">
      <alignment horizontal="center" vertical="center" wrapText="1"/>
    </xf>
    <xf numFmtId="49" fontId="40" fillId="0" borderId="36">
      <alignment horizontal="center" vertical="center" wrapText="1"/>
    </xf>
    <xf numFmtId="0" fontId="33" fillId="4" borderId="43"/>
    <xf numFmtId="4" fontId="40" fillId="0" borderId="1">
      <alignment horizontal="right"/>
    </xf>
    <xf numFmtId="0" fontId="40" fillId="3" borderId="35"/>
    <xf numFmtId="0" fontId="45" fillId="0" borderId="0">
      <alignment horizontal="center" wrapText="1"/>
    </xf>
    <xf numFmtId="0" fontId="47" fillId="0" borderId="24"/>
    <xf numFmtId="49" fontId="48" fillId="0" borderId="44">
      <alignment horizontal="right"/>
    </xf>
    <xf numFmtId="0" fontId="40" fillId="0" borderId="44">
      <alignment horizontal="right"/>
    </xf>
    <xf numFmtId="0" fontId="47" fillId="0" borderId="4"/>
    <xf numFmtId="0" fontId="40" fillId="0" borderId="36">
      <alignment horizontal="center"/>
    </xf>
    <xf numFmtId="49" fontId="33" fillId="0" borderId="45">
      <alignment horizontal="center"/>
    </xf>
    <xf numFmtId="14" fontId="40" fillId="0" borderId="46">
      <alignment horizontal="center"/>
    </xf>
    <xf numFmtId="0" fontId="40" fillId="0" borderId="47">
      <alignment horizontal="center"/>
    </xf>
    <xf numFmtId="49" fontId="40" fillId="0" borderId="48">
      <alignment horizontal="center"/>
    </xf>
    <xf numFmtId="49" fontId="40" fillId="0" borderId="46">
      <alignment horizontal="center"/>
    </xf>
    <xf numFmtId="0" fontId="40" fillId="0" borderId="46">
      <alignment horizontal="center"/>
    </xf>
    <xf numFmtId="49" fontId="40" fillId="0" borderId="49">
      <alignment horizontal="center"/>
    </xf>
    <xf numFmtId="0" fontId="44" fillId="0" borderId="35"/>
    <xf numFmtId="0" fontId="47" fillId="0" borderId="0"/>
    <xf numFmtId="0" fontId="33" fillId="0" borderId="50"/>
    <xf numFmtId="0" fontId="33" fillId="0" borderId="51"/>
    <xf numFmtId="0" fontId="40" fillId="0" borderId="16">
      <alignment horizontal="left" wrapText="1"/>
    </xf>
    <xf numFmtId="49" fontId="40" fillId="0" borderId="37">
      <alignment horizontal="center"/>
    </xf>
    <xf numFmtId="0" fontId="45" fillId="0" borderId="0">
      <alignment horizontal="left" wrapText="1"/>
    </xf>
    <xf numFmtId="49" fontId="33" fillId="0" borderId="0"/>
    <xf numFmtId="0" fontId="40" fillId="0" borderId="0">
      <alignment horizontal="right"/>
    </xf>
    <xf numFmtId="49" fontId="40" fillId="0" borderId="0">
      <alignment horizontal="right"/>
    </xf>
    <xf numFmtId="4" fontId="40" fillId="0" borderId="16">
      <alignment horizontal="right"/>
    </xf>
    <xf numFmtId="0" fontId="40" fillId="0" borderId="0">
      <alignment horizontal="left" wrapText="1"/>
    </xf>
    <xf numFmtId="0" fontId="40" fillId="0" borderId="4">
      <alignment horizontal="left"/>
    </xf>
    <xf numFmtId="0" fontId="40" fillId="0" borderId="20">
      <alignment horizontal="left" wrapText="1"/>
    </xf>
    <xf numFmtId="0" fontId="40" fillId="0" borderId="2"/>
    <xf numFmtId="0" fontId="41" fillId="0" borderId="52">
      <alignment horizontal="left" wrapText="1"/>
    </xf>
    <xf numFmtId="0" fontId="40" fillId="0" borderId="17">
      <alignment horizontal="left" wrapText="1" indent="2"/>
    </xf>
    <xf numFmtId="49" fontId="40" fillId="0" borderId="0">
      <alignment horizontal="center" wrapText="1"/>
    </xf>
    <xf numFmtId="49" fontId="40" fillId="0" borderId="32">
      <alignment horizontal="center" wrapText="1"/>
    </xf>
    <xf numFmtId="0" fontId="40" fillId="0" borderId="53"/>
    <xf numFmtId="0" fontId="40" fillId="0" borderId="54">
      <alignment horizontal="center" wrapText="1"/>
    </xf>
    <xf numFmtId="0" fontId="33" fillId="4" borderId="35"/>
    <xf numFmtId="49" fontId="40" fillId="0" borderId="21">
      <alignment horizontal="center"/>
    </xf>
    <xf numFmtId="49" fontId="40" fillId="0" borderId="0">
      <alignment horizontal="center"/>
    </xf>
    <xf numFmtId="49" fontId="40" fillId="0" borderId="12">
      <alignment horizontal="center" wrapText="1"/>
    </xf>
    <xf numFmtId="49" fontId="40" fillId="0" borderId="55">
      <alignment horizontal="center" wrapText="1"/>
    </xf>
    <xf numFmtId="49" fontId="40" fillId="0" borderId="12">
      <alignment horizontal="center"/>
    </xf>
    <xf numFmtId="49" fontId="40" fillId="0" borderId="4"/>
    <xf numFmtId="0" fontId="38" fillId="0" borderId="0"/>
    <xf numFmtId="170" fontId="33" fillId="0" borderId="0" applyFont="0" applyFill="0" applyBorder="0" applyAlignment="0" applyProtection="0"/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0" fontId="33" fillId="0" borderId="0"/>
    <xf numFmtId="165" fontId="20" fillId="0" borderId="0">
      <alignment vertical="top" wrapText="1"/>
    </xf>
    <xf numFmtId="165" fontId="20" fillId="0" borderId="0">
      <alignment vertical="top" wrapText="1"/>
    </xf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165" fontId="20" fillId="0" borderId="0">
      <alignment vertical="top" wrapText="1"/>
    </xf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165" fontId="20" fillId="0" borderId="0">
      <alignment vertical="top" wrapText="1"/>
    </xf>
    <xf numFmtId="0" fontId="33" fillId="0" borderId="0"/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165" fontId="20" fillId="0" borderId="0">
      <alignment vertical="top" wrapText="1"/>
    </xf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33" fillId="0" borderId="0"/>
    <xf numFmtId="0" fontId="33" fillId="0" borderId="0"/>
    <xf numFmtId="165" fontId="20" fillId="0" borderId="0">
      <alignment vertical="top" wrapText="1"/>
    </xf>
    <xf numFmtId="0" fontId="33" fillId="0" borderId="0"/>
    <xf numFmtId="165" fontId="20" fillId="0" borderId="0">
      <alignment vertical="top" wrapText="1"/>
    </xf>
    <xf numFmtId="0" fontId="13" fillId="0" borderId="0"/>
    <xf numFmtId="165" fontId="20" fillId="0" borderId="0">
      <alignment vertical="top" wrapText="1"/>
    </xf>
    <xf numFmtId="164" fontId="20" fillId="0" borderId="0" applyFont="0" applyFill="0" applyBorder="0" applyAlignment="0" applyProtection="0"/>
    <xf numFmtId="0" fontId="13" fillId="0" borderId="0"/>
    <xf numFmtId="0" fontId="13" fillId="0" borderId="0"/>
    <xf numFmtId="0" fontId="33" fillId="0" borderId="0"/>
    <xf numFmtId="0" fontId="77" fillId="0" borderId="16">
      <alignment horizontal="left" wrapText="1" indent="2"/>
    </xf>
    <xf numFmtId="49" fontId="77" fillId="0" borderId="11">
      <alignment horizontal="center"/>
    </xf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76" fillId="22" borderId="0" applyNumberFormat="0" applyBorder="0" applyAlignment="0" applyProtection="0"/>
    <xf numFmtId="0" fontId="76" fillId="23" borderId="0" applyNumberFormat="0" applyBorder="0" applyAlignment="0" applyProtection="0"/>
    <xf numFmtId="0" fontId="76" fillId="24" borderId="0" applyNumberFormat="0" applyBorder="0" applyAlignment="0" applyProtection="0"/>
    <xf numFmtId="0" fontId="76" fillId="25" borderId="0" applyNumberFormat="0" applyBorder="0" applyAlignment="0" applyProtection="0"/>
    <xf numFmtId="0" fontId="76" fillId="26" borderId="0" applyNumberFormat="0" applyBorder="0" applyAlignment="0" applyProtection="0"/>
    <xf numFmtId="0" fontId="76" fillId="27" borderId="0" applyNumberFormat="0" applyBorder="0" applyAlignment="0" applyProtection="0"/>
    <xf numFmtId="0" fontId="76" fillId="28" borderId="0" applyNumberFormat="0" applyBorder="0" applyAlignment="0" applyProtection="0"/>
    <xf numFmtId="0" fontId="76" fillId="29" borderId="0" applyNumberFormat="0" applyBorder="0" applyAlignment="0" applyProtection="0"/>
    <xf numFmtId="0" fontId="76" fillId="30" borderId="0" applyNumberFormat="0" applyBorder="0" applyAlignment="0" applyProtection="0"/>
    <xf numFmtId="0" fontId="76" fillId="31" borderId="0" applyNumberFormat="0" applyBorder="0" applyAlignment="0" applyProtection="0"/>
    <xf numFmtId="0" fontId="76" fillId="32" borderId="0" applyNumberFormat="0" applyBorder="0" applyAlignment="0" applyProtection="0"/>
    <xf numFmtId="0" fontId="76" fillId="33" borderId="0" applyNumberFormat="0" applyBorder="0" applyAlignment="0" applyProtection="0"/>
    <xf numFmtId="0" fontId="66" fillId="34" borderId="0" applyNumberFormat="0" applyBorder="0" applyAlignment="0" applyProtection="0"/>
    <xf numFmtId="0" fontId="70" fillId="35" borderId="67" applyNumberFormat="0" applyAlignment="0" applyProtection="0"/>
    <xf numFmtId="0" fontId="72" fillId="36" borderId="70" applyNumberFormat="0" applyAlignment="0" applyProtection="0"/>
    <xf numFmtId="0" fontId="74" fillId="0" borderId="0" applyNumberFormat="0" applyFill="0" applyBorder="0" applyAlignment="0" applyProtection="0"/>
    <xf numFmtId="0" fontId="65" fillId="37" borderId="0" applyNumberFormat="0" applyBorder="0" applyAlignment="0" applyProtection="0"/>
    <xf numFmtId="0" fontId="62" fillId="0" borderId="64" applyNumberFormat="0" applyFill="0" applyAlignment="0" applyProtection="0"/>
    <xf numFmtId="0" fontId="63" fillId="0" borderId="65" applyNumberFormat="0" applyFill="0" applyAlignment="0" applyProtection="0"/>
    <xf numFmtId="0" fontId="64" fillId="0" borderId="66" applyNumberFormat="0" applyFill="0" applyAlignment="0" applyProtection="0"/>
    <xf numFmtId="0" fontId="64" fillId="0" borderId="0" applyNumberFormat="0" applyFill="0" applyBorder="0" applyAlignment="0" applyProtection="0"/>
    <xf numFmtId="0" fontId="68" fillId="38" borderId="67" applyNumberFormat="0" applyAlignment="0" applyProtection="0"/>
    <xf numFmtId="0" fontId="71" fillId="0" borderId="69" applyNumberFormat="0" applyFill="0" applyAlignment="0" applyProtection="0"/>
    <xf numFmtId="0" fontId="67" fillId="39" borderId="0" applyNumberFormat="0" applyBorder="0" applyAlignment="0" applyProtection="0"/>
    <xf numFmtId="0" fontId="12" fillId="40" borderId="71" applyNumberFormat="0" applyFont="0" applyAlignment="0" applyProtection="0"/>
    <xf numFmtId="0" fontId="69" fillId="35" borderId="68" applyNumberFormat="0" applyAlignment="0" applyProtection="0"/>
    <xf numFmtId="0" fontId="78" fillId="0" borderId="0" applyNumberFormat="0" applyFill="0" applyBorder="0" applyAlignment="0" applyProtection="0"/>
    <xf numFmtId="0" fontId="75" fillId="0" borderId="72" applyNumberFormat="0" applyFill="0" applyAlignment="0" applyProtection="0"/>
    <xf numFmtId="0" fontId="73" fillId="0" borderId="0" applyNumberFormat="0" applyFill="0" applyBorder="0" applyAlignment="0" applyProtection="0"/>
  </cellStyleXfs>
  <cellXfs count="230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7" fillId="0" borderId="0" xfId="0" applyNumberFormat="1" applyFont="1" applyAlignment="1">
      <alignment horizontal="center" vertical="top" wrapText="1"/>
    </xf>
    <xf numFmtId="0" fontId="17" fillId="0" borderId="1" xfId="0" applyNumberFormat="1" applyFont="1" applyBorder="1" applyAlignment="1">
      <alignment horizontal="center" wrapText="1"/>
    </xf>
    <xf numFmtId="0" fontId="19" fillId="0" borderId="1" xfId="0" applyNumberFormat="1" applyFont="1" applyBorder="1" applyAlignment="1">
      <alignment horizontal="left" wrapText="1"/>
    </xf>
    <xf numFmtId="165" fontId="22" fillId="0" borderId="0" xfId="0" applyFont="1" applyAlignment="1"/>
    <xf numFmtId="165" fontId="24" fillId="0" borderId="0" xfId="0" applyFont="1" applyAlignment="1">
      <alignment horizontal="left"/>
    </xf>
    <xf numFmtId="166" fontId="24" fillId="0" borderId="0" xfId="0" applyNumberFormat="1" applyFont="1" applyAlignment="1"/>
    <xf numFmtId="167" fontId="24" fillId="0" borderId="0" xfId="0" applyNumberFormat="1" applyFont="1" applyAlignment="1"/>
    <xf numFmtId="165" fontId="24" fillId="0" borderId="0" xfId="0" applyFont="1" applyAlignment="1"/>
    <xf numFmtId="165" fontId="25" fillId="0" borderId="0" xfId="0" applyFont="1" applyAlignment="1">
      <alignment horizontal="left" wrapText="1"/>
    </xf>
    <xf numFmtId="165" fontId="25" fillId="0" borderId="0" xfId="0" applyFont="1" applyAlignment="1">
      <alignment horizontal="center"/>
    </xf>
    <xf numFmtId="166" fontId="24" fillId="0" borderId="0" xfId="0" applyNumberFormat="1" applyFont="1" applyAlignment="1">
      <alignment horizontal="right"/>
    </xf>
    <xf numFmtId="49" fontId="25" fillId="0" borderId="5" xfId="0" applyNumberFormat="1" applyFont="1" applyBorder="1" applyAlignment="1">
      <alignment horizontal="center"/>
    </xf>
    <xf numFmtId="49" fontId="24" fillId="0" borderId="0" xfId="0" applyNumberFormat="1" applyFont="1" applyAlignment="1"/>
    <xf numFmtId="166" fontId="24" fillId="2" borderId="0" xfId="0" applyNumberFormat="1" applyFont="1" applyFill="1" applyAlignment="1"/>
    <xf numFmtId="167" fontId="24" fillId="2" borderId="0" xfId="0" applyNumberFormat="1" applyFont="1" applyFill="1" applyAlignment="1"/>
    <xf numFmtId="165" fontId="24" fillId="2" borderId="0" xfId="0" applyFont="1" applyFill="1" applyAlignment="1"/>
    <xf numFmtId="169" fontId="27" fillId="2" borderId="5" xfId="3" applyNumberFormat="1" applyFont="1" applyFill="1" applyBorder="1" applyAlignment="1">
      <alignment horizontal="center" vertical="center" wrapText="1"/>
    </xf>
    <xf numFmtId="169" fontId="27" fillId="2" borderId="5" xfId="0" applyNumberFormat="1" applyFont="1" applyFill="1" applyBorder="1" applyAlignment="1">
      <alignment horizontal="center"/>
    </xf>
    <xf numFmtId="169" fontId="31" fillId="2" borderId="5" xfId="3" applyNumberFormat="1" applyFont="1" applyFill="1" applyBorder="1" applyAlignment="1">
      <alignment horizontal="center" vertical="center" wrapText="1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" fontId="29" fillId="2" borderId="5" xfId="5" applyNumberFormat="1" applyFont="1" applyFill="1" applyBorder="1" applyAlignment="1">
      <alignment horizontal="left" vertical="top" wrapText="1"/>
    </xf>
    <xf numFmtId="49" fontId="29" fillId="2" borderId="5" xfId="5" applyNumberFormat="1" applyFont="1" applyFill="1" applyBorder="1" applyAlignment="1">
      <alignment horizontal="left"/>
    </xf>
    <xf numFmtId="49" fontId="22" fillId="2" borderId="5" xfId="5" applyNumberFormat="1" applyFont="1" applyFill="1" applyBorder="1" applyAlignment="1">
      <alignment horizontal="left"/>
    </xf>
    <xf numFmtId="1" fontId="22" fillId="2" borderId="5" xfId="5" applyNumberFormat="1" applyFont="1" applyFill="1" applyBorder="1" applyAlignment="1">
      <alignment horizontal="left" vertical="top" wrapText="1"/>
    </xf>
    <xf numFmtId="0" fontId="22" fillId="2" borderId="5" xfId="5" applyFont="1" applyFill="1" applyBorder="1" applyAlignment="1">
      <alignment horizontal="left" vertical="top" wrapText="1"/>
    </xf>
    <xf numFmtId="0" fontId="34" fillId="2" borderId="5" xfId="5" applyFont="1" applyFill="1" applyBorder="1" applyAlignment="1">
      <alignment horizontal="left" vertical="top" wrapText="1"/>
    </xf>
    <xf numFmtId="0" fontId="35" fillId="2" borderId="5" xfId="6" applyFont="1" applyFill="1" applyBorder="1" applyAlignment="1">
      <alignment horizontal="left" vertical="top" wrapText="1"/>
    </xf>
    <xf numFmtId="49" fontId="29" fillId="2" borderId="5" xfId="5" applyNumberFormat="1" applyFont="1" applyFill="1" applyBorder="1" applyAlignment="1">
      <alignment horizontal="center"/>
    </xf>
    <xf numFmtId="166" fontId="29" fillId="2" borderId="5" xfId="5" applyNumberFormat="1" applyFont="1" applyFill="1" applyBorder="1" applyAlignment="1">
      <alignment horizontal="center"/>
    </xf>
    <xf numFmtId="49" fontId="22" fillId="2" borderId="5" xfId="5" applyNumberFormat="1" applyFont="1" applyFill="1" applyBorder="1"/>
    <xf numFmtId="166" fontId="22" fillId="2" borderId="5" xfId="5" applyNumberFormat="1" applyFont="1" applyFill="1" applyBorder="1" applyAlignment="1">
      <alignment horizontal="center"/>
    </xf>
    <xf numFmtId="168" fontId="22" fillId="2" borderId="5" xfId="5" applyNumberFormat="1" applyFont="1" applyFill="1" applyBorder="1" applyAlignment="1">
      <alignment horizontal="center"/>
    </xf>
    <xf numFmtId="49" fontId="19" fillId="0" borderId="1" xfId="0" applyNumberFormat="1" applyFont="1" applyBorder="1" applyAlignment="1">
      <alignment horizontal="left" wrapText="1"/>
    </xf>
    <xf numFmtId="49" fontId="18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6" fontId="22" fillId="0" borderId="5" xfId="5" applyNumberFormat="1" applyFont="1" applyBorder="1" applyAlignment="1">
      <alignment horizontal="center"/>
    </xf>
    <xf numFmtId="0" fontId="27" fillId="0" borderId="0" xfId="10" applyFont="1"/>
    <xf numFmtId="0" fontId="27" fillId="0" borderId="0" xfId="8" applyFont="1" applyAlignment="1">
      <alignment vertical="center" wrapText="1"/>
    </xf>
    <xf numFmtId="0" fontId="27" fillId="0" borderId="0" xfId="10" applyFont="1" applyAlignment="1">
      <alignment horizontal="left"/>
    </xf>
    <xf numFmtId="4" fontId="27" fillId="0" borderId="0" xfId="10" applyNumberFormat="1" applyFont="1"/>
    <xf numFmtId="0" fontId="49" fillId="0" borderId="0" xfId="10" applyFont="1"/>
    <xf numFmtId="0" fontId="49" fillId="0" borderId="0" xfId="10" applyFont="1" applyAlignment="1">
      <alignment horizontal="left"/>
    </xf>
    <xf numFmtId="166" fontId="50" fillId="0" borderId="5" xfId="10" applyNumberFormat="1" applyFont="1" applyBorder="1" applyAlignment="1">
      <alignment horizontal="right"/>
    </xf>
    <xf numFmtId="0" fontId="49" fillId="0" borderId="56" xfId="8" applyFont="1" applyBorder="1" applyAlignment="1">
      <alignment wrapText="1"/>
    </xf>
    <xf numFmtId="0" fontId="49" fillId="0" borderId="57" xfId="10" applyFont="1" applyBorder="1" applyAlignment="1">
      <alignment horizontal="center" vertical="top"/>
    </xf>
    <xf numFmtId="0" fontId="49" fillId="0" borderId="56" xfId="10" applyFont="1" applyBorder="1" applyAlignment="1">
      <alignment wrapText="1"/>
    </xf>
    <xf numFmtId="166" fontId="51" fillId="0" borderId="5" xfId="10" applyNumberFormat="1" applyFont="1" applyBorder="1" applyAlignment="1">
      <alignment horizontal="right"/>
    </xf>
    <xf numFmtId="0" fontId="49" fillId="0" borderId="56" xfId="10" applyFont="1" applyBorder="1" applyAlignment="1">
      <alignment vertical="top" wrapText="1"/>
    </xf>
    <xf numFmtId="0" fontId="52" fillId="0" borderId="57" xfId="10" applyFont="1" applyBorder="1" applyAlignment="1">
      <alignment horizontal="center" vertical="top"/>
    </xf>
    <xf numFmtId="0" fontId="52" fillId="0" borderId="56" xfId="10" applyFont="1" applyBorder="1" applyAlignment="1">
      <alignment vertical="top" wrapText="1"/>
    </xf>
    <xf numFmtId="0" fontId="49" fillId="0" borderId="5" xfId="10" applyFont="1" applyBorder="1"/>
    <xf numFmtId="166" fontId="50" fillId="5" borderId="5" xfId="10" applyNumberFormat="1" applyFont="1" applyFill="1" applyBorder="1" applyAlignment="1">
      <alignment horizontal="right"/>
    </xf>
    <xf numFmtId="0" fontId="52" fillId="0" borderId="56" xfId="10" applyFont="1" applyBorder="1" applyAlignment="1">
      <alignment wrapText="1"/>
    </xf>
    <xf numFmtId="166" fontId="52" fillId="0" borderId="5" xfId="10" applyNumberFormat="1" applyFont="1" applyBorder="1" applyAlignment="1">
      <alignment horizontal="right"/>
    </xf>
    <xf numFmtId="0" fontId="52" fillId="0" borderId="5" xfId="10" applyFont="1" applyBorder="1" applyAlignment="1">
      <alignment horizontal="center"/>
    </xf>
    <xf numFmtId="3" fontId="52" fillId="0" borderId="5" xfId="10" applyNumberFormat="1" applyFont="1" applyBorder="1" applyAlignment="1">
      <alignment horizontal="center"/>
    </xf>
    <xf numFmtId="0" fontId="52" fillId="0" borderId="58" xfId="10" applyFont="1" applyBorder="1" applyAlignment="1">
      <alignment horizontal="center"/>
    </xf>
    <xf numFmtId="0" fontId="52" fillId="0" borderId="59" xfId="10" applyFont="1" applyBorder="1" applyAlignment="1">
      <alignment horizontal="center" vertical="top"/>
    </xf>
    <xf numFmtId="0" fontId="53" fillId="0" borderId="9" xfId="8" applyFont="1" applyBorder="1" applyAlignment="1">
      <alignment horizontal="center" vertical="center" wrapText="1"/>
    </xf>
    <xf numFmtId="0" fontId="28" fillId="0" borderId="8" xfId="9" applyFont="1" applyBorder="1" applyAlignment="1">
      <alignment vertical="center"/>
    </xf>
    <xf numFmtId="0" fontId="28" fillId="0" borderId="7" xfId="9" applyFont="1" applyBorder="1" applyAlignment="1">
      <alignment vertical="center"/>
    </xf>
    <xf numFmtId="0" fontId="50" fillId="0" borderId="0" xfId="10" applyFont="1" applyAlignment="1">
      <alignment horizontal="right"/>
    </xf>
    <xf numFmtId="0" fontId="27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54" fillId="0" borderId="0" xfId="8" applyFont="1" applyAlignment="1">
      <alignment horizontal="left" vertical="top" wrapText="1"/>
    </xf>
    <xf numFmtId="0" fontId="26" fillId="0" borderId="0" xfId="8" applyFont="1" applyAlignment="1">
      <alignment horizontal="left" wrapText="1"/>
    </xf>
    <xf numFmtId="0" fontId="24" fillId="0" borderId="0" xfId="10" applyFont="1"/>
    <xf numFmtId="0" fontId="55" fillId="0" borderId="0" xfId="8" applyFont="1" applyAlignment="1">
      <alignment horizontal="right"/>
    </xf>
    <xf numFmtId="0" fontId="38" fillId="0" borderId="0" xfId="10" applyAlignment="1">
      <alignment horizontal="center"/>
    </xf>
    <xf numFmtId="0" fontId="56" fillId="0" borderId="0" xfId="8" applyFont="1" applyAlignment="1">
      <alignment horizontal="left" wrapText="1"/>
    </xf>
    <xf numFmtId="0" fontId="26" fillId="0" borderId="0" xfId="8" applyFont="1" applyAlignment="1">
      <alignment horizontal="left" vertical="center"/>
    </xf>
    <xf numFmtId="0" fontId="24" fillId="0" borderId="0" xfId="195" applyFont="1"/>
    <xf numFmtId="0" fontId="24" fillId="0" borderId="0" xfId="195" applyFont="1" applyAlignment="1">
      <alignment horizontal="left"/>
    </xf>
    <xf numFmtId="168" fontId="50" fillId="0" borderId="5" xfId="195" applyNumberFormat="1" applyFont="1" applyBorder="1" applyAlignment="1">
      <alignment horizontal="center"/>
    </xf>
    <xf numFmtId="166" fontId="50" fillId="0" borderId="5" xfId="195" applyNumberFormat="1" applyFont="1" applyBorder="1" applyAlignment="1">
      <alignment horizontal="center"/>
    </xf>
    <xf numFmtId="0" fontId="49" fillId="0" borderId="7" xfId="195" applyFont="1" applyBorder="1" applyAlignment="1">
      <alignment horizontal="left" wrapText="1"/>
    </xf>
    <xf numFmtId="49" fontId="52" fillId="0" borderId="60" xfId="195" applyNumberFormat="1" applyFont="1" applyBorder="1" applyAlignment="1">
      <alignment horizontal="center" vertical="justify"/>
    </xf>
    <xf numFmtId="0" fontId="50" fillId="0" borderId="0" xfId="195" applyFont="1"/>
    <xf numFmtId="0" fontId="50" fillId="0" borderId="0" xfId="195" applyFont="1" applyAlignment="1">
      <alignment horizontal="left"/>
    </xf>
    <xf numFmtId="49" fontId="49" fillId="0" borderId="10" xfId="195" applyNumberFormat="1" applyFont="1" applyBorder="1" applyAlignment="1">
      <alignment horizontal="left" wrapText="1"/>
    </xf>
    <xf numFmtId="49" fontId="49" fillId="0" borderId="60" xfId="195" applyNumberFormat="1" applyFont="1" applyBorder="1" applyAlignment="1">
      <alignment horizontal="center" vertical="center"/>
    </xf>
    <xf numFmtId="0" fontId="49" fillId="0" borderId="6" xfId="195" applyFont="1" applyBorder="1" applyAlignment="1">
      <alignment horizontal="left" vertical="top" wrapText="1"/>
    </xf>
    <xf numFmtId="49" fontId="49" fillId="0" borderId="5" xfId="195" applyNumberFormat="1" applyFont="1" applyBorder="1" applyAlignment="1">
      <alignment horizontal="center" vertical="center"/>
    </xf>
    <xf numFmtId="0" fontId="49" fillId="0" borderId="61" xfId="195" applyFont="1" applyBorder="1" applyAlignment="1">
      <alignment horizontal="left" vertical="top" wrapText="1"/>
    </xf>
    <xf numFmtId="49" fontId="49" fillId="0" borderId="62" xfId="195" applyNumberFormat="1" applyFont="1" applyBorder="1" applyAlignment="1">
      <alignment horizontal="center" vertical="center"/>
    </xf>
    <xf numFmtId="0" fontId="51" fillId="0" borderId="0" xfId="195" applyFont="1"/>
    <xf numFmtId="0" fontId="51" fillId="0" borderId="0" xfId="195" applyFont="1" applyAlignment="1">
      <alignment horizontal="left"/>
    </xf>
    <xf numFmtId="168" fontId="51" fillId="0" borderId="5" xfId="195" applyNumberFormat="1" applyFont="1" applyBorder="1" applyAlignment="1">
      <alignment horizontal="center"/>
    </xf>
    <xf numFmtId="0" fontId="52" fillId="0" borderId="56" xfId="195" applyFont="1" applyBorder="1" applyAlignment="1">
      <alignment horizontal="left" vertical="top" wrapText="1"/>
    </xf>
    <xf numFmtId="49" fontId="52" fillId="0" borderId="57" xfId="195" applyNumberFormat="1" applyFont="1" applyBorder="1" applyAlignment="1">
      <alignment horizontal="center" vertical="center"/>
    </xf>
    <xf numFmtId="0" fontId="49" fillId="0" borderId="56" xfId="195" applyFont="1" applyBorder="1" applyAlignment="1">
      <alignment horizontal="left" vertical="top" wrapText="1"/>
    </xf>
    <xf numFmtId="49" fontId="49" fillId="0" borderId="57" xfId="195" applyNumberFormat="1" applyFont="1" applyBorder="1" applyAlignment="1">
      <alignment horizontal="center" vertical="center"/>
    </xf>
    <xf numFmtId="0" fontId="52" fillId="0" borderId="58" xfId="195" applyFont="1" applyBorder="1" applyAlignment="1">
      <alignment horizontal="left" vertical="top" wrapText="1"/>
    </xf>
    <xf numFmtId="0" fontId="57" fillId="0" borderId="0" xfId="195" applyFont="1"/>
    <xf numFmtId="0" fontId="57" fillId="0" borderId="0" xfId="195" applyFont="1" applyAlignment="1">
      <alignment horizontal="left"/>
    </xf>
    <xf numFmtId="168" fontId="51" fillId="0" borderId="8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left" vertical="center" wrapText="1"/>
    </xf>
    <xf numFmtId="49" fontId="49" fillId="0" borderId="56" xfId="195" applyNumberFormat="1" applyFont="1" applyBorder="1" applyAlignment="1">
      <alignment horizontal="center" vertical="center"/>
    </xf>
    <xf numFmtId="49" fontId="49" fillId="0" borderId="5" xfId="195" applyNumberFormat="1" applyFont="1" applyBorder="1" applyAlignment="1">
      <alignment horizontal="left" wrapText="1"/>
    </xf>
    <xf numFmtId="168" fontId="51" fillId="0" borderId="9" xfId="195" applyNumberFormat="1" applyFont="1" applyBorder="1" applyAlignment="1">
      <alignment horizontal="center"/>
    </xf>
    <xf numFmtId="49" fontId="49" fillId="0" borderId="62" xfId="195" applyNumberFormat="1" applyFont="1" applyBorder="1" applyAlignment="1">
      <alignment horizontal="left" wrapText="1"/>
    </xf>
    <xf numFmtId="168" fontId="51" fillId="0" borderId="56" xfId="195" applyNumberFormat="1" applyFont="1" applyBorder="1" applyAlignment="1">
      <alignment horizontal="center"/>
    </xf>
    <xf numFmtId="49" fontId="49" fillId="0" borderId="57" xfId="195" applyNumberFormat="1" applyFont="1" applyBorder="1" applyAlignment="1">
      <alignment horizontal="left" wrapText="1"/>
    </xf>
    <xf numFmtId="49" fontId="49" fillId="0" borderId="56" xfId="195" applyNumberFormat="1" applyFont="1" applyBorder="1" applyAlignment="1">
      <alignment horizontal="left" wrapText="1"/>
    </xf>
    <xf numFmtId="0" fontId="49" fillId="0" borderId="8" xfId="195" applyFont="1" applyBorder="1" applyAlignment="1">
      <alignment horizontal="left" wrapText="1"/>
    </xf>
    <xf numFmtId="0" fontId="49" fillId="0" borderId="60" xfId="195" applyFont="1" applyBorder="1" applyAlignment="1">
      <alignment horizontal="center" vertical="justify"/>
    </xf>
    <xf numFmtId="0" fontId="49" fillId="0" borderId="8" xfId="195" applyFont="1" applyBorder="1" applyAlignment="1">
      <alignment horizontal="left" vertical="top" wrapText="1"/>
    </xf>
    <xf numFmtId="168" fontId="51" fillId="0" borderId="58" xfId="195" applyNumberFormat="1" applyFont="1" applyBorder="1" applyAlignment="1">
      <alignment horizontal="center"/>
    </xf>
    <xf numFmtId="1" fontId="56" fillId="0" borderId="5" xfId="195" applyNumberFormat="1" applyFont="1" applyBorder="1" applyAlignment="1">
      <alignment horizontal="center"/>
    </xf>
    <xf numFmtId="49" fontId="56" fillId="0" borderId="5" xfId="195" applyNumberFormat="1" applyFont="1" applyBorder="1" applyAlignment="1">
      <alignment horizontal="center"/>
    </xf>
    <xf numFmtId="49" fontId="56" fillId="0" borderId="5" xfId="195" applyNumberFormat="1" applyFont="1" applyBorder="1" applyAlignment="1">
      <alignment horizontal="center" vertical="top"/>
    </xf>
    <xf numFmtId="0" fontId="27" fillId="0" borderId="63" xfId="195" applyFont="1" applyBorder="1"/>
    <xf numFmtId="0" fontId="27" fillId="0" borderId="0" xfId="195" applyFont="1"/>
    <xf numFmtId="0" fontId="53" fillId="0" borderId="0" xfId="195" applyFont="1" applyAlignment="1">
      <alignment horizontal="left" wrapText="1"/>
    </xf>
    <xf numFmtId="0" fontId="38" fillId="0" borderId="0" xfId="195"/>
    <xf numFmtId="0" fontId="58" fillId="0" borderId="0" xfId="195" applyFont="1" applyAlignment="1">
      <alignment horizontal="left"/>
    </xf>
    <xf numFmtId="0" fontId="51" fillId="0" borderId="0" xfId="8" applyFont="1"/>
    <xf numFmtId="49" fontId="57" fillId="0" borderId="10" xfId="195" applyNumberFormat="1" applyFont="1" applyBorder="1" applyAlignment="1">
      <alignment horizontal="left" wrapText="1"/>
    </xf>
    <xf numFmtId="0" fontId="33" fillId="0" borderId="0" xfId="5"/>
    <xf numFmtId="0" fontId="24" fillId="0" borderId="0" xfId="5" applyFont="1"/>
    <xf numFmtId="0" fontId="27" fillId="0" borderId="0" xfId="5" applyFont="1" applyAlignment="1">
      <alignment horizontal="justify"/>
    </xf>
    <xf numFmtId="0" fontId="27" fillId="0" borderId="5" xfId="5" applyFont="1" applyBorder="1" applyAlignment="1">
      <alignment horizontal="center" wrapText="1"/>
    </xf>
    <xf numFmtId="0" fontId="27" fillId="0" borderId="5" xfId="5" applyFont="1" applyBorder="1" applyAlignment="1">
      <alignment horizontal="justify" vertical="top" wrapText="1"/>
    </xf>
    <xf numFmtId="0" fontId="27" fillId="0" borderId="5" xfId="5" applyFont="1" applyBorder="1" applyAlignment="1">
      <alignment horizontal="justify" wrapText="1"/>
    </xf>
    <xf numFmtId="0" fontId="26" fillId="0" borderId="5" xfId="5" applyFont="1" applyBorder="1" applyAlignment="1">
      <alignment horizontal="justify" vertical="top" wrapText="1"/>
    </xf>
    <xf numFmtId="0" fontId="26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center" wrapText="1"/>
    </xf>
    <xf numFmtId="0" fontId="59" fillId="0" borderId="0" xfId="5" applyFont="1" applyAlignment="1">
      <alignment horizontal="center"/>
    </xf>
    <xf numFmtId="0" fontId="60" fillId="0" borderId="0" xfId="5" applyFont="1" applyAlignment="1">
      <alignment wrapText="1"/>
    </xf>
    <xf numFmtId="0" fontId="26" fillId="0" borderId="0" xfId="5" applyFont="1" applyAlignment="1">
      <alignment wrapText="1"/>
    </xf>
    <xf numFmtId="0" fontId="61" fillId="0" borderId="0" xfId="5" applyFont="1"/>
    <xf numFmtId="0" fontId="29" fillId="0" borderId="0" xfId="5" applyFont="1" applyAlignment="1">
      <alignment wrapText="1"/>
    </xf>
    <xf numFmtId="0" fontId="61" fillId="0" borderId="0" xfId="5" applyFont="1" applyAlignment="1">
      <alignment horizontal="right"/>
    </xf>
    <xf numFmtId="0" fontId="54" fillId="0" borderId="0" xfId="5" applyFont="1"/>
    <xf numFmtId="0" fontId="26" fillId="0" borderId="0" xfId="5" applyFont="1" applyAlignment="1">
      <alignment vertical="center"/>
    </xf>
    <xf numFmtId="0" fontId="17" fillId="0" borderId="11" xfId="0" applyNumberFormat="1" applyFont="1" applyBorder="1" applyAlignment="1">
      <alignment horizontal="center" vertical="top" wrapText="1"/>
    </xf>
    <xf numFmtId="0" fontId="18" fillId="0" borderId="5" xfId="0" applyNumberFormat="1" applyFont="1" applyBorder="1" applyAlignment="1">
      <alignment horizontal="left" wrapText="1"/>
    </xf>
    <xf numFmtId="0" fontId="19" fillId="0" borderId="5" xfId="0" applyNumberFormat="1" applyFont="1" applyBorder="1" applyAlignment="1">
      <alignment horizontal="left" wrapText="1"/>
    </xf>
    <xf numFmtId="166" fontId="18" fillId="0" borderId="5" xfId="0" applyNumberFormat="1" applyFont="1" applyBorder="1" applyAlignment="1">
      <alignment horizontal="right" wrapText="1"/>
    </xf>
    <xf numFmtId="166" fontId="19" fillId="0" borderId="5" xfId="0" applyNumberFormat="1" applyFont="1" applyBorder="1" applyAlignment="1">
      <alignment horizontal="right" wrapText="1"/>
    </xf>
    <xf numFmtId="0" fontId="27" fillId="0" borderId="5" xfId="5" applyFont="1" applyBorder="1" applyAlignment="1">
      <alignment horizontal="center" vertical="center" wrapText="1"/>
    </xf>
    <xf numFmtId="0" fontId="27" fillId="0" borderId="0" xfId="5" applyFont="1" applyAlignment="1">
      <alignment horizontal="center" vertical="center" wrapText="1"/>
    </xf>
    <xf numFmtId="0" fontId="13" fillId="0" borderId="5" xfId="298" applyBorder="1"/>
    <xf numFmtId="49" fontId="22" fillId="0" borderId="5" xfId="5" applyNumberFormat="1" applyFont="1" applyBorder="1" applyAlignment="1">
      <alignment horizontal="left"/>
    </xf>
    <xf numFmtId="49" fontId="13" fillId="0" borderId="5" xfId="298" applyNumberFormat="1" applyBorder="1"/>
    <xf numFmtId="0" fontId="34" fillId="0" borderId="5" xfId="5" applyFont="1" applyBorder="1" applyAlignment="1">
      <alignment horizontal="left" vertical="top" wrapText="1"/>
    </xf>
    <xf numFmtId="1" fontId="22" fillId="0" borderId="5" xfId="5" applyNumberFormat="1" applyFont="1" applyBorder="1" applyAlignment="1">
      <alignment horizontal="left" vertical="top" wrapText="1"/>
    </xf>
    <xf numFmtId="49" fontId="22" fillId="0" borderId="5" xfId="5" applyNumberFormat="1" applyFont="1" applyBorder="1"/>
    <xf numFmtId="49" fontId="19" fillId="0" borderId="5" xfId="299" applyNumberFormat="1" applyFont="1" applyBorder="1" applyAlignment="1">
      <alignment horizontal="left" wrapText="1"/>
    </xf>
    <xf numFmtId="49" fontId="13" fillId="0" borderId="5" xfId="302" applyNumberFormat="1" applyBorder="1"/>
    <xf numFmtId="0" fontId="29" fillId="6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center" vertical="top"/>
    </xf>
    <xf numFmtId="0" fontId="22" fillId="7" borderId="5" xfId="1" applyFont="1" applyFill="1" applyBorder="1" applyAlignment="1">
      <alignment horizontal="center" vertical="top"/>
    </xf>
    <xf numFmtId="0" fontId="29" fillId="6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0" fontId="29" fillId="7" borderId="5" xfId="1" applyFont="1" applyFill="1" applyBorder="1" applyAlignment="1">
      <alignment horizontal="justify" vertical="top" wrapText="1"/>
    </xf>
    <xf numFmtId="49" fontId="35" fillId="8" borderId="1" xfId="305" applyFont="1" applyFill="1" applyBorder="1">
      <alignment horizontal="center"/>
    </xf>
    <xf numFmtId="0" fontId="35" fillId="8" borderId="16" xfId="304" applyFont="1" applyFill="1" applyAlignment="1">
      <alignment wrapText="1"/>
    </xf>
    <xf numFmtId="49" fontId="35" fillId="0" borderId="1" xfId="305" applyFont="1" applyBorder="1">
      <alignment horizontal="center"/>
    </xf>
    <xf numFmtId="0" fontId="35" fillId="0" borderId="16" xfId="304" applyFont="1" applyAlignment="1">
      <alignment wrapText="1"/>
    </xf>
    <xf numFmtId="49" fontId="35" fillId="7" borderId="1" xfId="305" applyFont="1" applyFill="1" applyBorder="1">
      <alignment horizontal="center"/>
    </xf>
    <xf numFmtId="0" fontId="35" fillId="7" borderId="16" xfId="304" applyFont="1" applyFill="1" applyAlignment="1">
      <alignment wrapText="1"/>
    </xf>
    <xf numFmtId="49" fontId="35" fillId="9" borderId="1" xfId="305" applyFont="1" applyFill="1" applyBorder="1">
      <alignment horizontal="center"/>
    </xf>
    <xf numFmtId="0" fontId="35" fillId="9" borderId="16" xfId="304" applyFont="1" applyFill="1" applyAlignment="1">
      <alignment wrapText="1"/>
    </xf>
    <xf numFmtId="49" fontId="29" fillId="2" borderId="5" xfId="5" applyNumberFormat="1" applyFont="1" applyFill="1" applyBorder="1" applyAlignment="1">
      <alignment horizontal="left" wrapText="1"/>
    </xf>
    <xf numFmtId="49" fontId="11" fillId="0" borderId="5" xfId="298" applyNumberFormat="1" applyFont="1" applyBorder="1"/>
    <xf numFmtId="49" fontId="11" fillId="0" borderId="5" xfId="302" applyNumberFormat="1" applyFont="1" applyBorder="1"/>
    <xf numFmtId="1" fontId="22" fillId="2" borderId="9" xfId="5" applyNumberFormat="1" applyFont="1" applyFill="1" applyBorder="1" applyAlignment="1">
      <alignment horizontal="left" vertical="top" wrapText="1"/>
    </xf>
    <xf numFmtId="49" fontId="22" fillId="2" borderId="9" xfId="5" applyNumberFormat="1" applyFont="1" applyFill="1" applyBorder="1" applyAlignment="1">
      <alignment horizontal="left"/>
    </xf>
    <xf numFmtId="49" fontId="19" fillId="0" borderId="11" xfId="0" applyNumberFormat="1" applyFont="1" applyBorder="1" applyAlignment="1">
      <alignment horizontal="left" wrapText="1"/>
    </xf>
    <xf numFmtId="49" fontId="22" fillId="2" borderId="9" xfId="5" applyNumberFormat="1" applyFont="1" applyFill="1" applyBorder="1"/>
    <xf numFmtId="166" fontId="22" fillId="2" borderId="9" xfId="5" applyNumberFormat="1" applyFont="1" applyFill="1" applyBorder="1" applyAlignment="1">
      <alignment horizontal="center"/>
    </xf>
    <xf numFmtId="165" fontId="35" fillId="0" borderId="5" xfId="0" applyFont="1" applyBorder="1">
      <alignment vertical="top" wrapText="1"/>
    </xf>
    <xf numFmtId="49" fontId="10" fillId="0" borderId="5" xfId="298" applyNumberFormat="1" applyFont="1" applyBorder="1"/>
    <xf numFmtId="171" fontId="0" fillId="0" borderId="5" xfId="0" applyNumberFormat="1" applyBorder="1">
      <alignment vertical="top" wrapText="1"/>
    </xf>
    <xf numFmtId="49" fontId="9" fillId="0" borderId="5" xfId="298" applyNumberFormat="1" applyFont="1" applyBorder="1"/>
    <xf numFmtId="49" fontId="29" fillId="0" borderId="5" xfId="5" applyNumberFormat="1" applyFont="1" applyBorder="1" applyAlignment="1">
      <alignment horizontal="left"/>
    </xf>
    <xf numFmtId="1" fontId="29" fillId="0" borderId="5" xfId="5" applyNumberFormat="1" applyFont="1" applyBorder="1" applyAlignment="1">
      <alignment horizontal="left" vertical="top" wrapText="1"/>
    </xf>
    <xf numFmtId="49" fontId="8" fillId="0" borderId="5" xfId="298" applyNumberFormat="1" applyFont="1" applyBorder="1"/>
    <xf numFmtId="49" fontId="7" fillId="0" borderId="5" xfId="298" applyNumberFormat="1" applyFont="1" applyBorder="1"/>
    <xf numFmtId="169" fontId="27" fillId="2" borderId="5" xfId="3" applyNumberFormat="1" applyFont="1" applyFill="1" applyBorder="1" applyAlignment="1">
      <alignment vertical="center" wrapText="1"/>
    </xf>
    <xf numFmtId="49" fontId="6" fillId="0" borderId="5" xfId="298" applyNumberFormat="1" applyFont="1" applyBorder="1"/>
    <xf numFmtId="166" fontId="25" fillId="0" borderId="5" xfId="0" applyNumberFormat="1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 wrapText="1"/>
    </xf>
    <xf numFmtId="169" fontId="31" fillId="2" borderId="5" xfId="300" applyNumberFormat="1" applyFont="1" applyFill="1" applyBorder="1" applyAlignment="1">
      <alignment horizontal="center" vertical="center" wrapText="1"/>
    </xf>
    <xf numFmtId="169" fontId="27" fillId="2" borderId="5" xfId="300" applyNumberFormat="1" applyFont="1" applyFill="1" applyBorder="1" applyAlignment="1">
      <alignment horizontal="center" vertical="center" wrapText="1"/>
    </xf>
    <xf numFmtId="169" fontId="27" fillId="2" borderId="5" xfId="300" applyNumberFormat="1" applyFont="1" applyFill="1" applyBorder="1" applyAlignment="1">
      <alignment vertical="center" wrapText="1"/>
    </xf>
    <xf numFmtId="0" fontId="22" fillId="2" borderId="5" xfId="0" applyNumberFormat="1" applyFont="1" applyFill="1" applyBorder="1" applyAlignment="1">
      <alignment horizontal="left" vertical="top" wrapText="1"/>
    </xf>
    <xf numFmtId="49" fontId="5" fillId="0" borderId="5" xfId="298" applyNumberFormat="1" applyFont="1" applyBorder="1"/>
    <xf numFmtId="49" fontId="4" fillId="0" borderId="5" xfId="298" applyNumberFormat="1" applyFont="1" applyBorder="1"/>
    <xf numFmtId="49" fontId="3" fillId="0" borderId="5" xfId="298" applyNumberFormat="1" applyFont="1" applyBorder="1"/>
    <xf numFmtId="49" fontId="2" fillId="0" borderId="5" xfId="298" applyNumberFormat="1" applyFont="1" applyBorder="1"/>
    <xf numFmtId="0" fontId="22" fillId="0" borderId="5" xfId="4" applyFont="1" applyBorder="1" applyAlignment="1">
      <alignment horizontal="left" vertical="center" wrapText="1"/>
    </xf>
    <xf numFmtId="49" fontId="1" fillId="0" borderId="5" xfId="298" applyNumberFormat="1" applyFont="1" applyBorder="1"/>
    <xf numFmtId="166" fontId="22" fillId="0" borderId="9" xfId="5" applyNumberFormat="1" applyFont="1" applyBorder="1" applyAlignment="1">
      <alignment horizontal="center"/>
    </xf>
    <xf numFmtId="0" fontId="54" fillId="0" borderId="0" xfId="5" applyFont="1" applyAlignment="1">
      <alignment horizontal="left"/>
    </xf>
    <xf numFmtId="0" fontId="27" fillId="0" borderId="0" xfId="5" applyFont="1" applyAlignment="1">
      <alignment horizontal="left" wrapText="1"/>
    </xf>
    <xf numFmtId="0" fontId="54" fillId="0" borderId="0" xfId="5" applyFont="1" applyAlignment="1">
      <alignment horizontal="center" wrapText="1"/>
    </xf>
    <xf numFmtId="0" fontId="33" fillId="0" borderId="0" xfId="5" applyAlignment="1">
      <alignment horizontal="center"/>
    </xf>
    <xf numFmtId="0" fontId="27" fillId="0" borderId="5" xfId="5" applyFont="1" applyBorder="1" applyAlignment="1">
      <alignment horizontal="center" vertical="center" wrapText="1"/>
    </xf>
    <xf numFmtId="165" fontId="26" fillId="0" borderId="0" xfId="0" applyFont="1" applyAlignment="1">
      <alignment horizontal="center" vertical="top" wrapText="1"/>
    </xf>
    <xf numFmtId="165" fontId="25" fillId="0" borderId="5" xfId="0" applyFont="1" applyBorder="1" applyAlignment="1">
      <alignment horizontal="center" vertical="center"/>
    </xf>
    <xf numFmtId="166" fontId="25" fillId="0" borderId="5" xfId="0" applyNumberFormat="1" applyFont="1" applyBorder="1" applyAlignment="1">
      <alignment horizontal="center" vertical="center"/>
    </xf>
    <xf numFmtId="166" fontId="24" fillId="0" borderId="0" xfId="0" applyNumberFormat="1" applyFont="1" applyAlignment="1">
      <alignment horizontal="left" vertical="top" wrapText="1"/>
    </xf>
    <xf numFmtId="166" fontId="24" fillId="0" borderId="0" xfId="0" applyNumberFormat="1" applyFont="1" applyAlignment="1">
      <alignment horizontal="left" vertical="top"/>
    </xf>
    <xf numFmtId="0" fontId="20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6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7" fillId="0" borderId="1" xfId="0" applyNumberFormat="1" applyFont="1" applyBorder="1" applyAlignment="1">
      <alignment horizontal="center" vertical="center" wrapText="1"/>
    </xf>
    <xf numFmtId="0" fontId="51" fillId="0" borderId="0" xfId="195" applyFont="1" applyAlignment="1">
      <alignment horizontal="center" vertical="center" wrapText="1"/>
    </xf>
    <xf numFmtId="0" fontId="57" fillId="0" borderId="0" xfId="8" applyFont="1" applyAlignment="1">
      <alignment horizontal="left" wrapText="1"/>
    </xf>
    <xf numFmtId="0" fontId="56" fillId="0" borderId="0" xfId="8" applyFont="1"/>
    <xf numFmtId="0" fontId="51" fillId="0" borderId="5" xfId="195" applyFont="1" applyBorder="1" applyAlignment="1">
      <alignment horizontal="center" vertical="center"/>
    </xf>
    <xf numFmtId="0" fontId="52" fillId="0" borderId="5" xfId="195" applyFont="1" applyBorder="1" applyAlignment="1">
      <alignment horizontal="center" vertical="center" wrapText="1"/>
    </xf>
    <xf numFmtId="0" fontId="56" fillId="0" borderId="5" xfId="9" applyFont="1" applyBorder="1" applyAlignment="1">
      <alignment horizontal="center" vertical="center"/>
    </xf>
    <xf numFmtId="0" fontId="52" fillId="0" borderId="57" xfId="10" applyFont="1" applyBorder="1" applyAlignment="1">
      <alignment horizontal="left" vertical="top"/>
    </xf>
    <xf numFmtId="0" fontId="52" fillId="0" borderId="56" xfId="10" applyFont="1" applyBorder="1" applyAlignment="1">
      <alignment horizontal="left" vertical="top"/>
    </xf>
    <xf numFmtId="0" fontId="51" fillId="0" borderId="0" xfId="10" applyFont="1" applyAlignment="1">
      <alignment horizontal="right"/>
    </xf>
    <xf numFmtId="0" fontId="54" fillId="0" borderId="0" xfId="8" applyFont="1" applyAlignment="1">
      <alignment horizontal="left"/>
    </xf>
    <xf numFmtId="0" fontId="27" fillId="0" borderId="0" xfId="8" applyFont="1" applyAlignment="1">
      <alignment horizontal="left" wrapText="1"/>
    </xf>
    <xf numFmtId="0" fontId="52" fillId="0" borderId="0" xfId="10" applyFont="1" applyAlignment="1">
      <alignment horizontal="center" vertical="center" wrapText="1"/>
    </xf>
    <xf numFmtId="0" fontId="52" fillId="0" borderId="5" xfId="10" applyFont="1" applyBorder="1" applyAlignment="1">
      <alignment horizontal="center" vertical="center"/>
    </xf>
    <xf numFmtId="0" fontId="52" fillId="0" borderId="6" xfId="10" applyFont="1" applyBorder="1" applyAlignment="1">
      <alignment horizontal="center" vertical="center"/>
    </xf>
    <xf numFmtId="0" fontId="53" fillId="0" borderId="6" xfId="9" applyFont="1" applyBorder="1" applyAlignment="1">
      <alignment horizontal="center" vertical="center"/>
    </xf>
    <xf numFmtId="0" fontId="53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zoomScaleSheetLayoutView="100" workbookViewId="0">
      <selection activeCell="E2" sqref="E2"/>
    </sheetView>
  </sheetViews>
  <sheetFormatPr defaultRowHeight="12.75" x14ac:dyDescent="0.2"/>
  <cols>
    <col min="1" max="1" width="88.6640625" style="122" customWidth="1"/>
    <col min="2" max="2" width="31" style="122" customWidth="1"/>
    <col min="3" max="3" width="22" style="122" customWidth="1"/>
    <col min="4" max="4" width="23.33203125" style="123" customWidth="1"/>
    <col min="5" max="16384" width="9.33203125" style="122"/>
  </cols>
  <sheetData>
    <row r="1" spans="1:9" ht="38.25" customHeight="1" x14ac:dyDescent="0.3">
      <c r="B1" s="199" t="s">
        <v>151</v>
      </c>
      <c r="C1" s="199"/>
      <c r="D1" s="138"/>
      <c r="E1" s="136"/>
      <c r="F1" s="137"/>
      <c r="I1" s="136"/>
    </row>
    <row r="2" spans="1:9" ht="133.5" customHeight="1" x14ac:dyDescent="0.3">
      <c r="B2" s="200" t="s">
        <v>251</v>
      </c>
      <c r="C2" s="200"/>
      <c r="D2" s="135"/>
      <c r="F2" s="134"/>
    </row>
    <row r="3" spans="1:9" ht="189" customHeight="1" x14ac:dyDescent="0.3">
      <c r="A3" s="201" t="s">
        <v>242</v>
      </c>
      <c r="B3" s="201"/>
      <c r="C3" s="201"/>
      <c r="D3" s="133"/>
      <c r="E3" s="132"/>
      <c r="F3" s="132"/>
      <c r="G3" s="132"/>
      <c r="H3" s="132"/>
      <c r="I3" s="132"/>
    </row>
    <row r="4" spans="1:9" ht="15.75" x14ac:dyDescent="0.25">
      <c r="A4" s="131"/>
      <c r="B4" s="202"/>
      <c r="C4" s="202"/>
    </row>
    <row r="5" spans="1:9" ht="18.600000000000001" customHeight="1" x14ac:dyDescent="0.2">
      <c r="A5" s="203" t="s">
        <v>24</v>
      </c>
      <c r="B5" s="144" t="s">
        <v>23</v>
      </c>
      <c r="C5" s="145"/>
    </row>
    <row r="6" spans="1:9" ht="54.75" customHeight="1" x14ac:dyDescent="0.2">
      <c r="A6" s="203"/>
      <c r="B6" s="144" t="s">
        <v>156</v>
      </c>
      <c r="C6" s="123"/>
      <c r="D6" s="122"/>
    </row>
    <row r="7" spans="1:9" ht="16.149999999999999" customHeight="1" x14ac:dyDescent="0.25">
      <c r="A7" s="130">
        <v>1</v>
      </c>
      <c r="B7" s="130">
        <v>3</v>
      </c>
      <c r="C7" s="123"/>
      <c r="D7" s="122"/>
    </row>
    <row r="8" spans="1:9" ht="21" customHeight="1" x14ac:dyDescent="0.25">
      <c r="A8" s="129" t="s">
        <v>81</v>
      </c>
      <c r="B8" s="125"/>
      <c r="C8" s="123"/>
      <c r="D8" s="122"/>
    </row>
    <row r="9" spans="1:9" ht="37.9" customHeight="1" x14ac:dyDescent="0.25">
      <c r="A9" s="128" t="s">
        <v>82</v>
      </c>
      <c r="B9" s="125"/>
      <c r="C9" s="123"/>
      <c r="D9" s="122"/>
    </row>
    <row r="10" spans="1:9" ht="39" customHeight="1" x14ac:dyDescent="0.25">
      <c r="A10" s="126" t="s">
        <v>83</v>
      </c>
      <c r="B10" s="125">
        <v>100</v>
      </c>
      <c r="C10" s="123"/>
      <c r="D10" s="122"/>
    </row>
    <row r="11" spans="1:9" ht="15.75" x14ac:dyDescent="0.25">
      <c r="A11" s="126" t="s">
        <v>84</v>
      </c>
      <c r="B11" s="125">
        <v>0</v>
      </c>
      <c r="C11" s="123"/>
      <c r="D11" s="122"/>
    </row>
    <row r="12" spans="1:9" ht="47.25" x14ac:dyDescent="0.25">
      <c r="A12" s="126" t="s">
        <v>85</v>
      </c>
      <c r="B12" s="125">
        <v>0</v>
      </c>
      <c r="C12" s="123"/>
      <c r="D12" s="122"/>
    </row>
    <row r="13" spans="1:9" ht="21" customHeight="1" x14ac:dyDescent="0.25">
      <c r="A13" s="126" t="s">
        <v>86</v>
      </c>
      <c r="B13" s="125">
        <v>0</v>
      </c>
      <c r="C13" s="123"/>
      <c r="D13" s="122"/>
    </row>
    <row r="14" spans="1:9" ht="47.25" x14ac:dyDescent="0.25">
      <c r="A14" s="126" t="s">
        <v>87</v>
      </c>
      <c r="B14" s="125">
        <v>0</v>
      </c>
      <c r="C14" s="123"/>
      <c r="D14" s="122"/>
    </row>
    <row r="15" spans="1:9" ht="15.75" x14ac:dyDescent="0.25">
      <c r="A15" s="126" t="s">
        <v>88</v>
      </c>
      <c r="B15" s="125">
        <v>0</v>
      </c>
      <c r="C15" s="123"/>
      <c r="D15" s="122"/>
    </row>
    <row r="16" spans="1:9" ht="15.75" x14ac:dyDescent="0.25">
      <c r="A16" s="126" t="s">
        <v>89</v>
      </c>
      <c r="B16" s="125">
        <v>0</v>
      </c>
      <c r="C16" s="123"/>
      <c r="D16" s="122"/>
    </row>
    <row r="17" spans="1:4" ht="31.5" x14ac:dyDescent="0.25">
      <c r="A17" s="128" t="s">
        <v>90</v>
      </c>
      <c r="B17" s="127"/>
      <c r="D17" s="122"/>
    </row>
    <row r="18" spans="1:4" ht="31.5" x14ac:dyDescent="0.25">
      <c r="A18" s="126" t="s">
        <v>91</v>
      </c>
      <c r="B18" s="125">
        <v>0</v>
      </c>
      <c r="D18" s="122"/>
    </row>
    <row r="19" spans="1:4" ht="33" customHeight="1" x14ac:dyDescent="0.25">
      <c r="A19" s="126" t="s">
        <v>92</v>
      </c>
      <c r="B19" s="125">
        <v>100</v>
      </c>
      <c r="D19" s="122"/>
    </row>
    <row r="20" spans="1:4" ht="31.5" x14ac:dyDescent="0.25">
      <c r="A20" s="126" t="s">
        <v>93</v>
      </c>
      <c r="B20" s="125">
        <v>0</v>
      </c>
      <c r="D20" s="122"/>
    </row>
    <row r="21" spans="1:4" ht="15.75" x14ac:dyDescent="0.25">
      <c r="A21" s="126" t="s">
        <v>94</v>
      </c>
      <c r="B21" s="125">
        <v>100</v>
      </c>
      <c r="D21" s="122"/>
    </row>
    <row r="22" spans="1:4" ht="15.75" x14ac:dyDescent="0.25">
      <c r="A22" s="128" t="s">
        <v>95</v>
      </c>
      <c r="B22" s="127"/>
      <c r="D22" s="122"/>
    </row>
    <row r="23" spans="1:4" ht="47.25" x14ac:dyDescent="0.25">
      <c r="A23" s="126" t="s">
        <v>96</v>
      </c>
      <c r="B23" s="125">
        <v>0</v>
      </c>
      <c r="D23" s="122"/>
    </row>
    <row r="24" spans="1:4" ht="31.5" x14ac:dyDescent="0.25">
      <c r="A24" s="126" t="s">
        <v>97</v>
      </c>
      <c r="B24" s="125">
        <v>100</v>
      </c>
      <c r="D24" s="122"/>
    </row>
    <row r="25" spans="1:4" ht="15.75" x14ac:dyDescent="0.25">
      <c r="A25" s="128" t="s">
        <v>98</v>
      </c>
      <c r="B25" s="127"/>
      <c r="D25" s="122"/>
    </row>
    <row r="26" spans="1:4" ht="51.6" customHeight="1" x14ac:dyDescent="0.25">
      <c r="A26" s="126" t="s">
        <v>99</v>
      </c>
      <c r="B26" s="125">
        <v>0</v>
      </c>
      <c r="D26" s="122"/>
    </row>
    <row r="27" spans="1:4" ht="39" customHeight="1" x14ac:dyDescent="0.25">
      <c r="A27" s="126" t="s">
        <v>100</v>
      </c>
      <c r="B27" s="125">
        <v>100</v>
      </c>
      <c r="D27" s="122"/>
    </row>
    <row r="28" spans="1:4" ht="55.15" customHeight="1" x14ac:dyDescent="0.25">
      <c r="A28" s="126" t="s">
        <v>101</v>
      </c>
      <c r="B28" s="125">
        <v>0</v>
      </c>
      <c r="D28" s="122"/>
    </row>
    <row r="29" spans="1:4" ht="55.9" customHeight="1" x14ac:dyDescent="0.25">
      <c r="A29" s="126" t="s">
        <v>102</v>
      </c>
      <c r="B29" s="125">
        <v>100</v>
      </c>
      <c r="D29" s="122"/>
    </row>
    <row r="30" spans="1:4" ht="51.6" customHeight="1" x14ac:dyDescent="0.25">
      <c r="A30" s="126" t="s">
        <v>103</v>
      </c>
      <c r="B30" s="125">
        <v>0</v>
      </c>
      <c r="D30" s="122"/>
    </row>
    <row r="31" spans="1:4" ht="50.45" customHeight="1" x14ac:dyDescent="0.25">
      <c r="A31" s="126" t="s">
        <v>104</v>
      </c>
      <c r="B31" s="125">
        <v>100</v>
      </c>
      <c r="D31" s="122"/>
    </row>
    <row r="32" spans="1:4" ht="36.6" customHeight="1" x14ac:dyDescent="0.25">
      <c r="A32" s="126" t="s">
        <v>105</v>
      </c>
      <c r="B32" s="125">
        <v>0</v>
      </c>
      <c r="D32" s="122"/>
    </row>
    <row r="33" spans="1:4" ht="33" customHeight="1" x14ac:dyDescent="0.25">
      <c r="A33" s="126" t="s">
        <v>106</v>
      </c>
      <c r="B33" s="125">
        <v>100</v>
      </c>
      <c r="D33" s="122"/>
    </row>
    <row r="34" spans="1:4" ht="15.75" x14ac:dyDescent="0.25">
      <c r="A34" s="128" t="s">
        <v>107</v>
      </c>
      <c r="B34" s="127"/>
      <c r="D34" s="122"/>
    </row>
    <row r="35" spans="1:4" ht="18.600000000000001" customHeight="1" x14ac:dyDescent="0.25">
      <c r="A35" s="126" t="s">
        <v>108</v>
      </c>
      <c r="B35" s="125">
        <v>0</v>
      </c>
      <c r="D35" s="122"/>
    </row>
    <row r="36" spans="1:4" ht="18.600000000000001" customHeight="1" x14ac:dyDescent="0.25">
      <c r="A36" s="126" t="s">
        <v>109</v>
      </c>
      <c r="B36" s="125">
        <v>100</v>
      </c>
      <c r="D36" s="122"/>
    </row>
    <row r="37" spans="1:4" ht="19.899999999999999" customHeight="1" x14ac:dyDescent="0.25">
      <c r="A37" s="126" t="s">
        <v>110</v>
      </c>
      <c r="B37" s="125">
        <v>0</v>
      </c>
      <c r="D37" s="122"/>
    </row>
    <row r="38" spans="1:4" ht="20.45" customHeight="1" x14ac:dyDescent="0.25">
      <c r="A38" s="126" t="s">
        <v>111</v>
      </c>
      <c r="B38" s="125">
        <v>100</v>
      </c>
      <c r="D38" s="122"/>
    </row>
    <row r="39" spans="1:4" ht="15.75" x14ac:dyDescent="0.25">
      <c r="A39" s="124"/>
      <c r="D39" s="12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C1" sqref="C1:E5"/>
    </sheetView>
  </sheetViews>
  <sheetFormatPr defaultRowHeight="12.75" x14ac:dyDescent="0.2"/>
  <cols>
    <col min="1" max="1" width="26.16406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207" t="s">
        <v>252</v>
      </c>
      <c r="D1" s="208"/>
      <c r="E1" s="208"/>
    </row>
    <row r="2" spans="1:8" ht="15" x14ac:dyDescent="0.25">
      <c r="B2" s="6"/>
      <c r="C2" s="208"/>
      <c r="D2" s="208"/>
      <c r="E2" s="208"/>
    </row>
    <row r="3" spans="1:8" ht="15" x14ac:dyDescent="0.25">
      <c r="B3" s="6"/>
      <c r="C3" s="208"/>
      <c r="D3" s="208"/>
      <c r="E3" s="208"/>
    </row>
    <row r="4" spans="1:8" ht="33.75" customHeight="1" x14ac:dyDescent="0.25">
      <c r="B4" s="6"/>
      <c r="C4" s="208"/>
      <c r="D4" s="208"/>
      <c r="E4" s="208"/>
    </row>
    <row r="5" spans="1:8" ht="42" customHeight="1" x14ac:dyDescent="0.2">
      <c r="C5" s="208"/>
      <c r="D5" s="208"/>
      <c r="E5" s="208"/>
    </row>
    <row r="6" spans="1:8" ht="63" customHeight="1" x14ac:dyDescent="0.2">
      <c r="A6" s="204" t="s">
        <v>243</v>
      </c>
      <c r="B6" s="204"/>
      <c r="C6" s="204"/>
      <c r="D6" s="204"/>
      <c r="E6" s="204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205" t="s">
        <v>25</v>
      </c>
      <c r="B8" s="205" t="s">
        <v>2</v>
      </c>
      <c r="C8" s="206" t="s">
        <v>7</v>
      </c>
      <c r="D8" s="206"/>
      <c r="E8" s="206"/>
    </row>
    <row r="9" spans="1:8" ht="16.5" customHeight="1" x14ac:dyDescent="0.2">
      <c r="A9" s="205"/>
      <c r="B9" s="205"/>
      <c r="C9" s="186" t="s">
        <v>215</v>
      </c>
      <c r="D9" s="186" t="s">
        <v>232</v>
      </c>
      <c r="E9" s="186" t="s">
        <v>244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54" t="s">
        <v>30</v>
      </c>
      <c r="B11" s="157" t="s">
        <v>31</v>
      </c>
      <c r="C11" s="188">
        <f>C12</f>
        <v>1496.5</v>
      </c>
      <c r="D11" s="188">
        <f>D12</f>
        <v>1098.3</v>
      </c>
      <c r="E11" s="21">
        <f>E12</f>
        <v>1126.8</v>
      </c>
      <c r="F11" s="16"/>
      <c r="G11" s="17"/>
    </row>
    <row r="12" spans="1:8" s="18" customFormat="1" ht="30" x14ac:dyDescent="0.2">
      <c r="A12" s="155" t="s">
        <v>32</v>
      </c>
      <c r="B12" s="158" t="s">
        <v>33</v>
      </c>
      <c r="C12" s="189">
        <f>C13+C21+C26+C18</f>
        <v>1496.5</v>
      </c>
      <c r="D12" s="189">
        <f>D13+D21+D26</f>
        <v>1098.3</v>
      </c>
      <c r="E12" s="19">
        <f>E13+E21+E26</f>
        <v>1126.8</v>
      </c>
      <c r="F12" s="16"/>
      <c r="G12" s="17"/>
    </row>
    <row r="13" spans="1:8" s="18" customFormat="1" ht="28.5" x14ac:dyDescent="0.2">
      <c r="A13" s="156" t="s">
        <v>157</v>
      </c>
      <c r="B13" s="159" t="s">
        <v>167</v>
      </c>
      <c r="C13" s="190">
        <f>C14+C16</f>
        <v>944.1</v>
      </c>
      <c r="D13" s="190">
        <f t="shared" ref="C13:D14" si="0">D14</f>
        <v>622.6</v>
      </c>
      <c r="E13" s="184">
        <f>E14</f>
        <v>640</v>
      </c>
      <c r="F13" s="16"/>
      <c r="G13" s="17"/>
    </row>
    <row r="14" spans="1:8" s="18" customFormat="1" ht="15.75" x14ac:dyDescent="0.25">
      <c r="A14" s="160" t="s">
        <v>158</v>
      </c>
      <c r="B14" s="161" t="s">
        <v>168</v>
      </c>
      <c r="C14" s="20">
        <f t="shared" si="0"/>
        <v>760.1</v>
      </c>
      <c r="D14" s="20">
        <f t="shared" si="0"/>
        <v>622.6</v>
      </c>
      <c r="E14" s="20">
        <f>E15</f>
        <v>640</v>
      </c>
      <c r="F14" s="16"/>
      <c r="G14" s="17"/>
    </row>
    <row r="15" spans="1:8" s="18" customFormat="1" ht="45" x14ac:dyDescent="0.25">
      <c r="A15" s="162" t="s">
        <v>183</v>
      </c>
      <c r="B15" s="163" t="s">
        <v>182</v>
      </c>
      <c r="C15" s="20">
        <v>760.1</v>
      </c>
      <c r="D15" s="20">
        <v>622.6</v>
      </c>
      <c r="E15" s="20">
        <v>640</v>
      </c>
      <c r="F15" s="16"/>
      <c r="G15" s="17"/>
    </row>
    <row r="16" spans="1:8" s="18" customFormat="1" ht="30" x14ac:dyDescent="0.25">
      <c r="A16" s="162" t="s">
        <v>217</v>
      </c>
      <c r="B16" s="161" t="s">
        <v>218</v>
      </c>
      <c r="C16" s="20">
        <f>C17</f>
        <v>184</v>
      </c>
      <c r="D16" s="20"/>
      <c r="E16" s="20"/>
      <c r="F16" s="16"/>
      <c r="G16" s="17"/>
    </row>
    <row r="17" spans="1:7" s="18" customFormat="1" ht="30" x14ac:dyDescent="0.25">
      <c r="A17" s="162" t="s">
        <v>216</v>
      </c>
      <c r="B17" s="163" t="s">
        <v>219</v>
      </c>
      <c r="C17" s="20">
        <v>184</v>
      </c>
      <c r="D17" s="20"/>
      <c r="E17" s="20"/>
      <c r="F17" s="16"/>
      <c r="G17" s="17"/>
    </row>
    <row r="18" spans="1:7" s="18" customFormat="1" ht="33" customHeight="1" x14ac:dyDescent="0.25">
      <c r="A18" s="162" t="s">
        <v>234</v>
      </c>
      <c r="B18" s="163" t="s">
        <v>233</v>
      </c>
      <c r="C18" s="20">
        <f>C19</f>
        <v>100</v>
      </c>
      <c r="D18" s="20"/>
      <c r="E18" s="20"/>
      <c r="F18" s="16"/>
      <c r="G18" s="17"/>
    </row>
    <row r="19" spans="1:7" s="18" customFormat="1" ht="15.75" x14ac:dyDescent="0.25">
      <c r="A19" s="162" t="s">
        <v>236</v>
      </c>
      <c r="B19" s="163" t="s">
        <v>235</v>
      </c>
      <c r="C19" s="20">
        <f>C20</f>
        <v>100</v>
      </c>
      <c r="D19" s="20"/>
      <c r="E19" s="20"/>
      <c r="F19" s="16"/>
      <c r="G19" s="17"/>
    </row>
    <row r="20" spans="1:7" s="18" customFormat="1" ht="19.5" customHeight="1" x14ac:dyDescent="0.25">
      <c r="A20" s="162" t="s">
        <v>237</v>
      </c>
      <c r="B20" s="163" t="s">
        <v>238</v>
      </c>
      <c r="C20" s="20">
        <v>100</v>
      </c>
      <c r="D20" s="20"/>
      <c r="E20" s="20"/>
      <c r="F20" s="16"/>
      <c r="G20" s="17"/>
    </row>
    <row r="21" spans="1:7" s="18" customFormat="1" ht="30" x14ac:dyDescent="0.25">
      <c r="A21" s="164" t="s">
        <v>159</v>
      </c>
      <c r="B21" s="165" t="s">
        <v>169</v>
      </c>
      <c r="C21" s="20">
        <f t="shared" ref="C21:D21" si="1">C22+C24</f>
        <v>174.4</v>
      </c>
      <c r="D21" s="20">
        <f t="shared" si="1"/>
        <v>180.7</v>
      </c>
      <c r="E21" s="20">
        <f>E22+E24</f>
        <v>180.79999999999998</v>
      </c>
      <c r="F21" s="16"/>
      <c r="G21" s="17"/>
    </row>
    <row r="22" spans="1:7" s="18" customFormat="1" ht="45" x14ac:dyDescent="0.25">
      <c r="A22" s="160" t="s">
        <v>160</v>
      </c>
      <c r="B22" s="161" t="s">
        <v>170</v>
      </c>
      <c r="C22" s="20">
        <f>C23</f>
        <v>0.5</v>
      </c>
      <c r="D22" s="20">
        <f>D23</f>
        <v>0.5</v>
      </c>
      <c r="E22" s="20">
        <f>E23</f>
        <v>0.6</v>
      </c>
      <c r="F22" s="16"/>
      <c r="G22" s="17"/>
    </row>
    <row r="23" spans="1:7" s="18" customFormat="1" ht="45" x14ac:dyDescent="0.25">
      <c r="A23" s="162" t="s">
        <v>161</v>
      </c>
      <c r="B23" s="163" t="s">
        <v>171</v>
      </c>
      <c r="C23" s="20">
        <v>0.5</v>
      </c>
      <c r="D23" s="20">
        <v>0.5</v>
      </c>
      <c r="E23" s="20">
        <v>0.6</v>
      </c>
      <c r="F23" s="16"/>
      <c r="G23" s="17"/>
    </row>
    <row r="24" spans="1:7" s="18" customFormat="1" ht="45" x14ac:dyDescent="0.25">
      <c r="A24" s="160" t="s">
        <v>162</v>
      </c>
      <c r="B24" s="161" t="s">
        <v>195</v>
      </c>
      <c r="C24" s="20">
        <f>C25</f>
        <v>173.9</v>
      </c>
      <c r="D24" s="20">
        <f>D25</f>
        <v>180.2</v>
      </c>
      <c r="E24" s="20">
        <f>E25</f>
        <v>180.2</v>
      </c>
      <c r="F24" s="16"/>
      <c r="G24" s="17"/>
    </row>
    <row r="25" spans="1:7" s="18" customFormat="1" ht="60" x14ac:dyDescent="0.25">
      <c r="A25" s="162" t="s">
        <v>163</v>
      </c>
      <c r="B25" s="163" t="s">
        <v>196</v>
      </c>
      <c r="C25" s="20">
        <v>173.9</v>
      </c>
      <c r="D25" s="20">
        <v>180.2</v>
      </c>
      <c r="E25" s="20">
        <v>180.2</v>
      </c>
      <c r="F25" s="16"/>
      <c r="G25" s="17"/>
    </row>
    <row r="26" spans="1:7" s="18" customFormat="1" ht="15.75" x14ac:dyDescent="0.25">
      <c r="A26" s="166" t="s">
        <v>164</v>
      </c>
      <c r="B26" s="167" t="s">
        <v>35</v>
      </c>
      <c r="C26" s="20">
        <f t="shared" ref="C26:D27" si="2">C27</f>
        <v>278</v>
      </c>
      <c r="D26" s="20">
        <f t="shared" si="2"/>
        <v>295</v>
      </c>
      <c r="E26" s="20">
        <f>E27</f>
        <v>306</v>
      </c>
      <c r="F26" s="16"/>
      <c r="G26" s="17"/>
    </row>
    <row r="27" spans="1:7" s="18" customFormat="1" ht="60.75" customHeight="1" x14ac:dyDescent="0.25">
      <c r="A27" s="160" t="s">
        <v>165</v>
      </c>
      <c r="B27" s="161" t="s">
        <v>189</v>
      </c>
      <c r="C27" s="20">
        <f t="shared" si="2"/>
        <v>278</v>
      </c>
      <c r="D27" s="20">
        <f t="shared" si="2"/>
        <v>295</v>
      </c>
      <c r="E27" s="20">
        <f>E28</f>
        <v>306</v>
      </c>
      <c r="F27" s="16"/>
      <c r="G27" s="17"/>
    </row>
    <row r="28" spans="1:7" s="18" customFormat="1" ht="75" x14ac:dyDescent="0.25">
      <c r="A28" s="162" t="s">
        <v>166</v>
      </c>
      <c r="B28" s="163" t="s">
        <v>188</v>
      </c>
      <c r="C28" s="20">
        <v>278</v>
      </c>
      <c r="D28" s="20">
        <v>295</v>
      </c>
      <c r="E28" s="20">
        <v>306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3"/>
  <sheetViews>
    <sheetView view="pageBreakPreview" zoomScaleSheetLayoutView="100" workbookViewId="0">
      <selection activeCell="N6" sqref="N6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9" t="s">
        <v>253</v>
      </c>
      <c r="J1" s="210"/>
      <c r="K1" s="210"/>
      <c r="L1" s="210"/>
    </row>
    <row r="2" spans="1:12" ht="66" customHeight="1" x14ac:dyDescent="0.2">
      <c r="A2" s="211" t="s">
        <v>245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2" t="s">
        <v>1</v>
      </c>
      <c r="J3" s="212"/>
      <c r="K3" s="212"/>
      <c r="L3" s="212"/>
    </row>
    <row r="4" spans="1:12" ht="19.899999999999999" customHeight="1" x14ac:dyDescent="0.2">
      <c r="A4" s="213" t="s">
        <v>2</v>
      </c>
      <c r="B4" s="213" t="s">
        <v>21</v>
      </c>
      <c r="C4" s="213" t="s">
        <v>3</v>
      </c>
      <c r="D4" s="213" t="s">
        <v>4</v>
      </c>
      <c r="E4" s="213" t="s">
        <v>5</v>
      </c>
      <c r="F4" s="213"/>
      <c r="G4" s="213"/>
      <c r="H4" s="213"/>
      <c r="I4" s="213" t="s">
        <v>6</v>
      </c>
      <c r="J4" s="213" t="s">
        <v>7</v>
      </c>
      <c r="K4" s="213"/>
      <c r="L4" s="213"/>
    </row>
    <row r="5" spans="1:12" ht="16.350000000000001" customHeight="1" x14ac:dyDescent="0.2">
      <c r="A5" s="213" t="s">
        <v>0</v>
      </c>
      <c r="B5" s="213" t="s">
        <v>0</v>
      </c>
      <c r="C5" s="213" t="s">
        <v>0</v>
      </c>
      <c r="D5" s="213" t="s">
        <v>0</v>
      </c>
      <c r="E5" s="213" t="s">
        <v>0</v>
      </c>
      <c r="F5" s="213"/>
      <c r="G5" s="213"/>
      <c r="H5" s="213"/>
      <c r="I5" s="213" t="s">
        <v>0</v>
      </c>
      <c r="J5" s="187" t="s">
        <v>215</v>
      </c>
      <c r="K5" s="187" t="s">
        <v>232</v>
      </c>
      <c r="L5" s="187" t="s">
        <v>244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 x14ac:dyDescent="0.2">
      <c r="A7" s="24" t="s">
        <v>190</v>
      </c>
      <c r="B7" s="25" t="s">
        <v>175</v>
      </c>
      <c r="C7" s="25"/>
      <c r="D7" s="25"/>
      <c r="E7" s="5"/>
      <c r="F7" s="5"/>
      <c r="G7" s="5"/>
      <c r="H7" s="5"/>
      <c r="I7" s="31"/>
      <c r="J7" s="32">
        <f>J8+J40+J49+J56+J63+J77+J70</f>
        <v>2132.4</v>
      </c>
      <c r="K7" s="32">
        <f>K8+K40+K49+K56+K63+K77+K70</f>
        <v>1742.5</v>
      </c>
      <c r="L7" s="32">
        <f>L8+L40+L49+L56+L63+L70+L77</f>
        <v>1783.8</v>
      </c>
    </row>
    <row r="8" spans="1:12" ht="15.75" customHeight="1" x14ac:dyDescent="0.25">
      <c r="A8" s="27" t="s">
        <v>36</v>
      </c>
      <c r="B8" s="26" t="s">
        <v>175</v>
      </c>
      <c r="C8" s="26" t="s">
        <v>37</v>
      </c>
      <c r="D8" s="26"/>
      <c r="E8" s="37"/>
      <c r="F8" s="37"/>
      <c r="G8" s="37"/>
      <c r="H8" s="37"/>
      <c r="I8" s="33"/>
      <c r="J8" s="34">
        <f>J9+J18+J34</f>
        <v>1457</v>
      </c>
      <c r="K8" s="34">
        <f>K9+K18+K34</f>
        <v>1090</v>
      </c>
      <c r="L8" s="34">
        <f>L9+L18+L34</f>
        <v>1140.8</v>
      </c>
    </row>
    <row r="9" spans="1:12" ht="60" x14ac:dyDescent="0.25">
      <c r="A9" s="27" t="s">
        <v>38</v>
      </c>
      <c r="B9" s="26" t="s">
        <v>175</v>
      </c>
      <c r="C9" s="147" t="s">
        <v>37</v>
      </c>
      <c r="D9" s="147" t="s">
        <v>39</v>
      </c>
      <c r="E9" s="37"/>
      <c r="F9" s="37"/>
      <c r="G9" s="37"/>
      <c r="H9" s="37"/>
      <c r="I9" s="147"/>
      <c r="J9" s="34">
        <f>J10</f>
        <v>722.5</v>
      </c>
      <c r="K9" s="34">
        <f>K10</f>
        <v>538.9</v>
      </c>
      <c r="L9" s="34">
        <f>L10</f>
        <v>549.9</v>
      </c>
    </row>
    <row r="10" spans="1:12" ht="90" x14ac:dyDescent="0.25">
      <c r="A10" s="27" t="s">
        <v>207</v>
      </c>
      <c r="B10" s="26" t="s">
        <v>175</v>
      </c>
      <c r="C10" s="26" t="s">
        <v>37</v>
      </c>
      <c r="D10" s="26" t="s">
        <v>39</v>
      </c>
      <c r="E10" s="36">
        <v>65</v>
      </c>
      <c r="F10" s="36"/>
      <c r="G10" s="36"/>
      <c r="H10" s="36"/>
      <c r="I10" s="26"/>
      <c r="J10" s="34">
        <f t="shared" ref="J10:K12" si="0">J11</f>
        <v>722.5</v>
      </c>
      <c r="K10" s="34">
        <f t="shared" si="0"/>
        <v>538.9</v>
      </c>
      <c r="L10" s="34">
        <f>L11</f>
        <v>549.9</v>
      </c>
    </row>
    <row r="11" spans="1:12" ht="15" x14ac:dyDescent="0.25">
      <c r="A11" s="27" t="s">
        <v>40</v>
      </c>
      <c r="B11" s="26" t="s">
        <v>175</v>
      </c>
      <c r="C11" s="26" t="s">
        <v>37</v>
      </c>
      <c r="D11" s="26" t="s">
        <v>39</v>
      </c>
      <c r="E11" s="36">
        <v>65</v>
      </c>
      <c r="F11" s="36">
        <v>1</v>
      </c>
      <c r="G11" s="36"/>
      <c r="H11" s="36"/>
      <c r="I11" s="26"/>
      <c r="J11" s="34">
        <f>J12+J15</f>
        <v>722.5</v>
      </c>
      <c r="K11" s="34">
        <f t="shared" si="0"/>
        <v>538.9</v>
      </c>
      <c r="L11" s="34">
        <f>L12</f>
        <v>549.9</v>
      </c>
    </row>
    <row r="12" spans="1:12" ht="33.75" customHeight="1" x14ac:dyDescent="0.25">
      <c r="A12" s="27" t="s">
        <v>41</v>
      </c>
      <c r="B12" s="26" t="s">
        <v>175</v>
      </c>
      <c r="C12" s="26" t="s">
        <v>37</v>
      </c>
      <c r="D12" s="26" t="s">
        <v>39</v>
      </c>
      <c r="E12" s="36">
        <v>65</v>
      </c>
      <c r="F12" s="36">
        <v>1</v>
      </c>
      <c r="G12" s="36" t="s">
        <v>63</v>
      </c>
      <c r="H12" s="36" t="s">
        <v>74</v>
      </c>
      <c r="I12" s="26"/>
      <c r="J12" s="34">
        <f t="shared" si="0"/>
        <v>622.5</v>
      </c>
      <c r="K12" s="34">
        <f>K13</f>
        <v>538.9</v>
      </c>
      <c r="L12" s="34">
        <f>L13</f>
        <v>549.9</v>
      </c>
    </row>
    <row r="13" spans="1:12" ht="120" x14ac:dyDescent="0.25">
      <c r="A13" s="27" t="s">
        <v>42</v>
      </c>
      <c r="B13" s="26" t="s">
        <v>175</v>
      </c>
      <c r="C13" s="26" t="s">
        <v>37</v>
      </c>
      <c r="D13" s="26" t="s">
        <v>39</v>
      </c>
      <c r="E13" s="36">
        <v>65</v>
      </c>
      <c r="F13" s="36">
        <v>1</v>
      </c>
      <c r="G13" s="36" t="s">
        <v>63</v>
      </c>
      <c r="H13" s="36" t="s">
        <v>74</v>
      </c>
      <c r="I13" s="26" t="s">
        <v>65</v>
      </c>
      <c r="J13" s="34">
        <f>J14</f>
        <v>622.5</v>
      </c>
      <c r="K13" s="34">
        <f>K14</f>
        <v>538.9</v>
      </c>
      <c r="L13" s="34">
        <f>L14</f>
        <v>549.9</v>
      </c>
    </row>
    <row r="14" spans="1:12" ht="45" x14ac:dyDescent="0.25">
      <c r="A14" s="27" t="s">
        <v>43</v>
      </c>
      <c r="B14" s="26" t="s">
        <v>175</v>
      </c>
      <c r="C14" s="26" t="s">
        <v>37</v>
      </c>
      <c r="D14" s="26" t="s">
        <v>39</v>
      </c>
      <c r="E14" s="36">
        <v>65</v>
      </c>
      <c r="F14" s="36">
        <v>1</v>
      </c>
      <c r="G14" s="36" t="s">
        <v>63</v>
      </c>
      <c r="H14" s="36" t="s">
        <v>74</v>
      </c>
      <c r="I14" s="26" t="s">
        <v>66</v>
      </c>
      <c r="J14" s="34">
        <v>622.5</v>
      </c>
      <c r="K14" s="34">
        <v>538.9</v>
      </c>
      <c r="L14" s="34">
        <v>549.9</v>
      </c>
    </row>
    <row r="15" spans="1:12" ht="93.75" customHeight="1" x14ac:dyDescent="0.25">
      <c r="A15" s="27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175</v>
      </c>
      <c r="C15" s="26" t="s">
        <v>37</v>
      </c>
      <c r="D15" s="26" t="s">
        <v>9</v>
      </c>
      <c r="E15" s="36" t="s">
        <v>179</v>
      </c>
      <c r="F15" s="36" t="s">
        <v>8</v>
      </c>
      <c r="G15" s="36" t="s">
        <v>63</v>
      </c>
      <c r="H15" s="36" t="s">
        <v>239</v>
      </c>
      <c r="I15" s="26"/>
      <c r="J15" s="34">
        <f>J16</f>
        <v>100</v>
      </c>
      <c r="K15" s="34"/>
      <c r="L15" s="34"/>
    </row>
    <row r="16" spans="1:12" ht="124.5" customHeight="1" x14ac:dyDescent="0.25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175</v>
      </c>
      <c r="C16" s="26" t="s">
        <v>37</v>
      </c>
      <c r="D16" s="26" t="s">
        <v>9</v>
      </c>
      <c r="E16" s="36" t="s">
        <v>179</v>
      </c>
      <c r="F16" s="36" t="s">
        <v>8</v>
      </c>
      <c r="G16" s="36" t="s">
        <v>63</v>
      </c>
      <c r="H16" s="36" t="s">
        <v>239</v>
      </c>
      <c r="I16" s="26" t="s">
        <v>65</v>
      </c>
      <c r="J16" s="34">
        <f>J17</f>
        <v>100</v>
      </c>
      <c r="K16" s="34"/>
      <c r="L16" s="34"/>
    </row>
    <row r="17" spans="1:12" ht="45.75" customHeight="1" x14ac:dyDescent="0.25">
      <c r="A17" s="27" t="str">
        <f>A14</f>
        <v>Расходы на выплаты персоналу государственных (муниципальных) органов</v>
      </c>
      <c r="B17" s="26" t="s">
        <v>175</v>
      </c>
      <c r="C17" s="26" t="s">
        <v>37</v>
      </c>
      <c r="D17" s="26" t="s">
        <v>9</v>
      </c>
      <c r="E17" s="36" t="s">
        <v>179</v>
      </c>
      <c r="F17" s="36" t="s">
        <v>8</v>
      </c>
      <c r="G17" s="36" t="s">
        <v>63</v>
      </c>
      <c r="H17" s="36" t="s">
        <v>239</v>
      </c>
      <c r="I17" s="26" t="s">
        <v>66</v>
      </c>
      <c r="J17" s="34">
        <v>100</v>
      </c>
      <c r="K17" s="34"/>
      <c r="L17" s="34"/>
    </row>
    <row r="18" spans="1:12" ht="89.25" customHeight="1" x14ac:dyDescent="0.25">
      <c r="A18" s="27" t="s">
        <v>44</v>
      </c>
      <c r="B18" s="26" t="s">
        <v>175</v>
      </c>
      <c r="C18" s="147" t="s">
        <v>37</v>
      </c>
      <c r="D18" s="147" t="s">
        <v>45</v>
      </c>
      <c r="E18" s="36"/>
      <c r="F18" s="36"/>
      <c r="G18" s="36"/>
      <c r="H18" s="36"/>
      <c r="I18" s="33"/>
      <c r="J18" s="39">
        <f>J19+J29</f>
        <v>729.5</v>
      </c>
      <c r="K18" s="39">
        <f>K19+K29</f>
        <v>546.1</v>
      </c>
      <c r="L18" s="39">
        <f>L19+L29</f>
        <v>585.9</v>
      </c>
    </row>
    <row r="19" spans="1:12" ht="93.75" customHeight="1" x14ac:dyDescent="0.25">
      <c r="A19" s="27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6" t="s">
        <v>175</v>
      </c>
      <c r="C19" s="168" t="s">
        <v>37</v>
      </c>
      <c r="D19" s="168" t="s">
        <v>45</v>
      </c>
      <c r="E19" s="36">
        <v>65</v>
      </c>
      <c r="F19" s="36"/>
      <c r="G19" s="36"/>
      <c r="H19" s="36"/>
      <c r="I19" s="33"/>
      <c r="J19" s="34">
        <f t="shared" ref="J19:K19" si="1">J20</f>
        <v>729</v>
      </c>
      <c r="K19" s="34">
        <f t="shared" si="1"/>
        <v>545.6</v>
      </c>
      <c r="L19" s="34">
        <f>L20</f>
        <v>585.29999999999995</v>
      </c>
    </row>
    <row r="20" spans="1:12" ht="66" customHeight="1" x14ac:dyDescent="0.25">
      <c r="A20" s="27" t="s">
        <v>197</v>
      </c>
      <c r="B20" s="26" t="s">
        <v>175</v>
      </c>
      <c r="C20" s="26" t="s">
        <v>37</v>
      </c>
      <c r="D20" s="26" t="s">
        <v>45</v>
      </c>
      <c r="E20" s="36">
        <v>65</v>
      </c>
      <c r="F20" s="36">
        <v>2</v>
      </c>
      <c r="G20" s="36"/>
      <c r="H20" s="36"/>
      <c r="I20" s="33"/>
      <c r="J20" s="34">
        <f>J21+J24</f>
        <v>729</v>
      </c>
      <c r="K20" s="34">
        <f>K24+K21</f>
        <v>545.6</v>
      </c>
      <c r="L20" s="34">
        <f>L21+L24</f>
        <v>585.29999999999995</v>
      </c>
    </row>
    <row r="21" spans="1:12" ht="48" customHeight="1" x14ac:dyDescent="0.25">
      <c r="A21" s="27" t="s">
        <v>214</v>
      </c>
      <c r="B21" s="26" t="s">
        <v>175</v>
      </c>
      <c r="C21" s="26" t="s">
        <v>37</v>
      </c>
      <c r="D21" s="26" t="s">
        <v>45</v>
      </c>
      <c r="E21" s="36" t="s">
        <v>179</v>
      </c>
      <c r="F21" s="36" t="s">
        <v>9</v>
      </c>
      <c r="G21" s="36" t="s">
        <v>63</v>
      </c>
      <c r="H21" s="36" t="s">
        <v>250</v>
      </c>
      <c r="I21" s="33"/>
      <c r="J21" s="34">
        <f t="shared" ref="J21:K22" si="2">J22</f>
        <v>534</v>
      </c>
      <c r="K21" s="34">
        <f t="shared" si="2"/>
        <v>406.7</v>
      </c>
      <c r="L21" s="34">
        <f>L22</f>
        <v>450</v>
      </c>
    </row>
    <row r="22" spans="1:12" ht="123" customHeight="1" x14ac:dyDescent="0.25">
      <c r="A22" s="27" t="s">
        <v>42</v>
      </c>
      <c r="B22" s="26" t="s">
        <v>175</v>
      </c>
      <c r="C22" s="26" t="s">
        <v>37</v>
      </c>
      <c r="D22" s="26" t="s">
        <v>45</v>
      </c>
      <c r="E22" s="36" t="s">
        <v>179</v>
      </c>
      <c r="F22" s="36" t="s">
        <v>9</v>
      </c>
      <c r="G22" s="36" t="s">
        <v>63</v>
      </c>
      <c r="H22" s="36" t="s">
        <v>250</v>
      </c>
      <c r="I22" s="33" t="s">
        <v>65</v>
      </c>
      <c r="J22" s="34">
        <f t="shared" si="2"/>
        <v>534</v>
      </c>
      <c r="K22" s="34">
        <f t="shared" si="2"/>
        <v>406.7</v>
      </c>
      <c r="L22" s="34">
        <f>L23</f>
        <v>450</v>
      </c>
    </row>
    <row r="23" spans="1:12" ht="44.25" customHeight="1" x14ac:dyDescent="0.25">
      <c r="A23" s="27" t="s">
        <v>43</v>
      </c>
      <c r="B23" s="26" t="s">
        <v>175</v>
      </c>
      <c r="C23" s="26" t="s">
        <v>37</v>
      </c>
      <c r="D23" s="26" t="s">
        <v>45</v>
      </c>
      <c r="E23" s="36" t="s">
        <v>179</v>
      </c>
      <c r="F23" s="36" t="s">
        <v>9</v>
      </c>
      <c r="G23" s="36" t="s">
        <v>63</v>
      </c>
      <c r="H23" s="36" t="s">
        <v>250</v>
      </c>
      <c r="I23" s="33" t="s">
        <v>66</v>
      </c>
      <c r="J23" s="34">
        <v>534</v>
      </c>
      <c r="K23" s="34">
        <v>406.7</v>
      </c>
      <c r="L23" s="34">
        <v>450</v>
      </c>
    </row>
    <row r="24" spans="1:12" ht="49.5" customHeight="1" x14ac:dyDescent="0.25">
      <c r="A24" s="27" t="s">
        <v>241</v>
      </c>
      <c r="B24" s="26" t="s">
        <v>175</v>
      </c>
      <c r="C24" s="26" t="s">
        <v>37</v>
      </c>
      <c r="D24" s="26" t="s">
        <v>45</v>
      </c>
      <c r="E24" s="36">
        <v>65</v>
      </c>
      <c r="F24" s="36">
        <v>2</v>
      </c>
      <c r="G24" s="36" t="s">
        <v>63</v>
      </c>
      <c r="H24" s="36" t="s">
        <v>75</v>
      </c>
      <c r="I24" s="33"/>
      <c r="J24" s="34">
        <f>+J25+J27</f>
        <v>195</v>
      </c>
      <c r="K24" s="34">
        <f>+K25+K27</f>
        <v>138.9</v>
      </c>
      <c r="L24" s="34">
        <f>L25+L27</f>
        <v>135.30000000000001</v>
      </c>
    </row>
    <row r="25" spans="1:12" ht="44.25" customHeight="1" x14ac:dyDescent="0.25">
      <c r="A25" s="27" t="s">
        <v>211</v>
      </c>
      <c r="B25" s="26" t="s">
        <v>175</v>
      </c>
      <c r="C25" s="26" t="s">
        <v>37</v>
      </c>
      <c r="D25" s="26" t="s">
        <v>45</v>
      </c>
      <c r="E25" s="36">
        <v>65</v>
      </c>
      <c r="F25" s="36">
        <v>2</v>
      </c>
      <c r="G25" s="36" t="s">
        <v>63</v>
      </c>
      <c r="H25" s="36" t="s">
        <v>75</v>
      </c>
      <c r="I25" s="33" t="s">
        <v>67</v>
      </c>
      <c r="J25" s="34">
        <f t="shared" ref="J25" si="3">J26</f>
        <v>193</v>
      </c>
      <c r="K25" s="34">
        <f>K26</f>
        <v>136.9</v>
      </c>
      <c r="L25" s="34">
        <f>L26</f>
        <v>133.30000000000001</v>
      </c>
    </row>
    <row r="26" spans="1:12" ht="60" x14ac:dyDescent="0.25">
      <c r="A26" s="27" t="s">
        <v>46</v>
      </c>
      <c r="B26" s="26" t="s">
        <v>175</v>
      </c>
      <c r="C26" s="26" t="s">
        <v>37</v>
      </c>
      <c r="D26" s="26" t="s">
        <v>45</v>
      </c>
      <c r="E26" s="36">
        <v>65</v>
      </c>
      <c r="F26" s="36">
        <v>2</v>
      </c>
      <c r="G26" s="36" t="s">
        <v>63</v>
      </c>
      <c r="H26" s="36" t="s">
        <v>75</v>
      </c>
      <c r="I26" s="33" t="s">
        <v>68</v>
      </c>
      <c r="J26" s="34">
        <v>193</v>
      </c>
      <c r="K26" s="34">
        <v>136.9</v>
      </c>
      <c r="L26" s="34">
        <v>133.30000000000001</v>
      </c>
    </row>
    <row r="27" spans="1:12" ht="15" x14ac:dyDescent="0.25">
      <c r="A27" s="27" t="s">
        <v>47</v>
      </c>
      <c r="B27" s="26" t="s">
        <v>175</v>
      </c>
      <c r="C27" s="26" t="s">
        <v>37</v>
      </c>
      <c r="D27" s="26" t="s">
        <v>45</v>
      </c>
      <c r="E27" s="36">
        <v>65</v>
      </c>
      <c r="F27" s="36">
        <v>2</v>
      </c>
      <c r="G27" s="36" t="s">
        <v>63</v>
      </c>
      <c r="H27" s="36" t="s">
        <v>75</v>
      </c>
      <c r="I27" s="33" t="s">
        <v>69</v>
      </c>
      <c r="J27" s="34">
        <f>J28</f>
        <v>2</v>
      </c>
      <c r="K27" s="34">
        <f>K28</f>
        <v>2</v>
      </c>
      <c r="L27" s="34">
        <f>L28</f>
        <v>2</v>
      </c>
    </row>
    <row r="28" spans="1:12" ht="30" x14ac:dyDescent="0.25">
      <c r="A28" s="27" t="s">
        <v>48</v>
      </c>
      <c r="B28" s="26" t="s">
        <v>175</v>
      </c>
      <c r="C28" s="26" t="s">
        <v>37</v>
      </c>
      <c r="D28" s="26" t="s">
        <v>45</v>
      </c>
      <c r="E28" s="36">
        <v>65</v>
      </c>
      <c r="F28" s="36">
        <v>2</v>
      </c>
      <c r="G28" s="36" t="s">
        <v>63</v>
      </c>
      <c r="H28" s="36" t="s">
        <v>75</v>
      </c>
      <c r="I28" s="33" t="s">
        <v>70</v>
      </c>
      <c r="J28" s="34">
        <v>2</v>
      </c>
      <c r="K28" s="34">
        <v>2</v>
      </c>
      <c r="L28" s="34">
        <v>2</v>
      </c>
    </row>
    <row r="29" spans="1:12" ht="90" customHeight="1" x14ac:dyDescent="0.25">
      <c r="A29" s="27" t="s">
        <v>198</v>
      </c>
      <c r="B29" s="26" t="s">
        <v>175</v>
      </c>
      <c r="C29" s="26" t="s">
        <v>37</v>
      </c>
      <c r="D29" s="26" t="s">
        <v>45</v>
      </c>
      <c r="E29" s="36">
        <v>89</v>
      </c>
      <c r="F29" s="36"/>
      <c r="G29" s="36"/>
      <c r="H29" s="36"/>
      <c r="I29" s="33"/>
      <c r="J29" s="34">
        <f t="shared" ref="J29:K32" si="4">J30</f>
        <v>0.5</v>
      </c>
      <c r="K29" s="34">
        <f t="shared" si="4"/>
        <v>0.5</v>
      </c>
      <c r="L29" s="34">
        <f>L30</f>
        <v>0.6</v>
      </c>
    </row>
    <row r="30" spans="1:12" ht="111" customHeight="1" x14ac:dyDescent="0.25">
      <c r="A30" s="27" t="s">
        <v>199</v>
      </c>
      <c r="B30" s="26" t="s">
        <v>175</v>
      </c>
      <c r="C30" s="26" t="s">
        <v>37</v>
      </c>
      <c r="D30" s="26" t="s">
        <v>45</v>
      </c>
      <c r="E30" s="36">
        <v>89</v>
      </c>
      <c r="F30" s="36">
        <v>1</v>
      </c>
      <c r="G30" s="36"/>
      <c r="H30" s="36"/>
      <c r="I30" s="33"/>
      <c r="J30" s="34">
        <f t="shared" si="4"/>
        <v>0.5</v>
      </c>
      <c r="K30" s="34">
        <f t="shared" si="4"/>
        <v>0.5</v>
      </c>
      <c r="L30" s="34">
        <f>L31</f>
        <v>0.6</v>
      </c>
    </row>
    <row r="31" spans="1:12" ht="195" x14ac:dyDescent="0.25">
      <c r="A31" s="27" t="s">
        <v>34</v>
      </c>
      <c r="B31" s="26" t="s">
        <v>175</v>
      </c>
      <c r="C31" s="26" t="s">
        <v>37</v>
      </c>
      <c r="D31" s="26" t="s">
        <v>45</v>
      </c>
      <c r="E31" s="36">
        <v>89</v>
      </c>
      <c r="F31" s="36">
        <v>1</v>
      </c>
      <c r="G31" s="36" t="s">
        <v>63</v>
      </c>
      <c r="H31" s="36" t="s">
        <v>76</v>
      </c>
      <c r="I31" s="33"/>
      <c r="J31" s="35">
        <f t="shared" si="4"/>
        <v>0.5</v>
      </c>
      <c r="K31" s="35">
        <f t="shared" si="4"/>
        <v>0.5</v>
      </c>
      <c r="L31" s="35">
        <f>L32</f>
        <v>0.6</v>
      </c>
    </row>
    <row r="32" spans="1:12" ht="48" customHeight="1" x14ac:dyDescent="0.25">
      <c r="A32" s="27" t="s">
        <v>211</v>
      </c>
      <c r="B32" s="26" t="s">
        <v>175</v>
      </c>
      <c r="C32" s="26" t="s">
        <v>37</v>
      </c>
      <c r="D32" s="26" t="s">
        <v>45</v>
      </c>
      <c r="E32" s="36">
        <v>89</v>
      </c>
      <c r="F32" s="36">
        <v>1</v>
      </c>
      <c r="G32" s="36" t="s">
        <v>63</v>
      </c>
      <c r="H32" s="36" t="s">
        <v>76</v>
      </c>
      <c r="I32" s="33" t="s">
        <v>67</v>
      </c>
      <c r="J32" s="35">
        <f t="shared" si="4"/>
        <v>0.5</v>
      </c>
      <c r="K32" s="35">
        <f t="shared" si="4"/>
        <v>0.5</v>
      </c>
      <c r="L32" s="35">
        <f>L33</f>
        <v>0.6</v>
      </c>
    </row>
    <row r="33" spans="1:12" ht="60" x14ac:dyDescent="0.25">
      <c r="A33" s="27" t="s">
        <v>46</v>
      </c>
      <c r="B33" s="26" t="s">
        <v>175</v>
      </c>
      <c r="C33" s="26" t="s">
        <v>37</v>
      </c>
      <c r="D33" s="26" t="s">
        <v>45</v>
      </c>
      <c r="E33" s="36">
        <v>89</v>
      </c>
      <c r="F33" s="36">
        <v>1</v>
      </c>
      <c r="G33" s="36" t="s">
        <v>63</v>
      </c>
      <c r="H33" s="36" t="s">
        <v>76</v>
      </c>
      <c r="I33" s="33" t="s">
        <v>68</v>
      </c>
      <c r="J33" s="35">
        <v>0.5</v>
      </c>
      <c r="K33" s="35">
        <v>0.5</v>
      </c>
      <c r="L33" s="35">
        <v>0.6</v>
      </c>
    </row>
    <row r="34" spans="1:12" ht="15" x14ac:dyDescent="0.25">
      <c r="A34" s="27" t="s">
        <v>50</v>
      </c>
      <c r="B34" s="147" t="s">
        <v>175</v>
      </c>
      <c r="C34" s="147" t="s">
        <v>37</v>
      </c>
      <c r="D34" s="147" t="s">
        <v>18</v>
      </c>
      <c r="E34" s="36"/>
      <c r="F34" s="36"/>
      <c r="G34" s="36"/>
      <c r="H34" s="36"/>
      <c r="I34" s="151"/>
      <c r="J34" s="39">
        <f t="shared" ref="J34:K36" si="5">J35</f>
        <v>5</v>
      </c>
      <c r="K34" s="34">
        <f t="shared" si="5"/>
        <v>5</v>
      </c>
      <c r="L34" s="34">
        <f>L35</f>
        <v>5</v>
      </c>
    </row>
    <row r="35" spans="1:12" ht="93" customHeight="1" x14ac:dyDescent="0.25">
      <c r="A35" s="27" t="s">
        <v>200</v>
      </c>
      <c r="B35" s="26" t="s">
        <v>175</v>
      </c>
      <c r="C35" s="26" t="s">
        <v>37</v>
      </c>
      <c r="D35" s="26" t="s">
        <v>18</v>
      </c>
      <c r="E35" s="36" t="s">
        <v>77</v>
      </c>
      <c r="F35" s="36"/>
      <c r="G35" s="36"/>
      <c r="H35" s="36"/>
      <c r="I35" s="33"/>
      <c r="J35" s="34">
        <f t="shared" si="5"/>
        <v>5</v>
      </c>
      <c r="K35" s="34">
        <f t="shared" si="5"/>
        <v>5</v>
      </c>
      <c r="L35" s="34">
        <f>L36</f>
        <v>5</v>
      </c>
    </row>
    <row r="36" spans="1:12" ht="112.5" customHeight="1" x14ac:dyDescent="0.25">
      <c r="A36" s="27" t="s">
        <v>201</v>
      </c>
      <c r="B36" s="26" t="s">
        <v>175</v>
      </c>
      <c r="C36" s="26" t="s">
        <v>37</v>
      </c>
      <c r="D36" s="26" t="s">
        <v>18</v>
      </c>
      <c r="E36" s="36" t="s">
        <v>77</v>
      </c>
      <c r="F36" s="36" t="s">
        <v>8</v>
      </c>
      <c r="G36" s="36"/>
      <c r="H36" s="36"/>
      <c r="I36" s="33"/>
      <c r="J36" s="34">
        <f t="shared" si="5"/>
        <v>5</v>
      </c>
      <c r="K36" s="34">
        <f t="shared" si="5"/>
        <v>5</v>
      </c>
      <c r="L36" s="34">
        <f>L37</f>
        <v>5</v>
      </c>
    </row>
    <row r="37" spans="1:12" ht="75" x14ac:dyDescent="0.25">
      <c r="A37" s="27" t="s">
        <v>228</v>
      </c>
      <c r="B37" s="26" t="s">
        <v>175</v>
      </c>
      <c r="C37" s="26" t="s">
        <v>37</v>
      </c>
      <c r="D37" s="26" t="s">
        <v>18</v>
      </c>
      <c r="E37" s="36" t="s">
        <v>77</v>
      </c>
      <c r="F37" s="36" t="s">
        <v>8</v>
      </c>
      <c r="G37" s="36" t="s">
        <v>63</v>
      </c>
      <c r="H37" s="36" t="s">
        <v>79</v>
      </c>
      <c r="I37" s="33"/>
      <c r="J37" s="34">
        <f>J39</f>
        <v>5</v>
      </c>
      <c r="K37" s="34">
        <f>K39</f>
        <v>5</v>
      </c>
      <c r="L37" s="34">
        <f>L38</f>
        <v>5</v>
      </c>
    </row>
    <row r="38" spans="1:12" ht="15" x14ac:dyDescent="0.25">
      <c r="A38" s="27" t="s">
        <v>47</v>
      </c>
      <c r="B38" s="26" t="s">
        <v>175</v>
      </c>
      <c r="C38" s="26" t="s">
        <v>37</v>
      </c>
      <c r="D38" s="26" t="s">
        <v>18</v>
      </c>
      <c r="E38" s="36" t="s">
        <v>77</v>
      </c>
      <c r="F38" s="36" t="s">
        <v>8</v>
      </c>
      <c r="G38" s="36" t="s">
        <v>63</v>
      </c>
      <c r="H38" s="36" t="s">
        <v>79</v>
      </c>
      <c r="I38" s="33" t="s">
        <v>69</v>
      </c>
      <c r="J38" s="34">
        <f>J39</f>
        <v>5</v>
      </c>
      <c r="K38" s="34">
        <f>K39</f>
        <v>5</v>
      </c>
      <c r="L38" s="34">
        <f>L39</f>
        <v>5</v>
      </c>
    </row>
    <row r="39" spans="1:12" ht="15" x14ac:dyDescent="0.25">
      <c r="A39" s="27" t="s">
        <v>51</v>
      </c>
      <c r="B39" s="26" t="s">
        <v>175</v>
      </c>
      <c r="C39" s="26" t="s">
        <v>37</v>
      </c>
      <c r="D39" s="26" t="s">
        <v>52</v>
      </c>
      <c r="E39" s="36" t="s">
        <v>77</v>
      </c>
      <c r="F39" s="36" t="s">
        <v>8</v>
      </c>
      <c r="G39" s="36" t="s">
        <v>63</v>
      </c>
      <c r="H39" s="36" t="s">
        <v>79</v>
      </c>
      <c r="I39" s="33" t="s">
        <v>71</v>
      </c>
      <c r="J39" s="34">
        <v>5</v>
      </c>
      <c r="K39" s="34">
        <v>5</v>
      </c>
      <c r="L39" s="34">
        <v>5</v>
      </c>
    </row>
    <row r="40" spans="1:12" ht="15" x14ac:dyDescent="0.25">
      <c r="A40" s="24" t="s">
        <v>152</v>
      </c>
      <c r="B40" s="25" t="s">
        <v>175</v>
      </c>
      <c r="C40" s="25" t="s">
        <v>39</v>
      </c>
      <c r="D40" s="26"/>
      <c r="E40" s="36"/>
      <c r="F40" s="36"/>
      <c r="G40" s="36"/>
      <c r="H40" s="36"/>
      <c r="I40" s="33"/>
      <c r="J40" s="32">
        <f t="shared" ref="J40:K47" si="6">J41</f>
        <v>173.9</v>
      </c>
      <c r="K40" s="32">
        <f t="shared" si="6"/>
        <v>180.2</v>
      </c>
      <c r="L40" s="32">
        <f>L41</f>
        <v>180.2</v>
      </c>
    </row>
    <row r="41" spans="1:12" ht="30" x14ac:dyDescent="0.25">
      <c r="A41" s="27" t="s">
        <v>212</v>
      </c>
      <c r="B41" s="26" t="s">
        <v>175</v>
      </c>
      <c r="C41" s="26" t="s">
        <v>39</v>
      </c>
      <c r="D41" s="26" t="s">
        <v>53</v>
      </c>
      <c r="E41" s="36"/>
      <c r="F41" s="36"/>
      <c r="G41" s="36"/>
      <c r="H41" s="36"/>
      <c r="I41" s="33"/>
      <c r="J41" s="34">
        <f t="shared" si="6"/>
        <v>173.9</v>
      </c>
      <c r="K41" s="34">
        <f t="shared" si="6"/>
        <v>180.2</v>
      </c>
      <c r="L41" s="34">
        <f>L42</f>
        <v>180.2</v>
      </c>
    </row>
    <row r="42" spans="1:12" ht="91.5" customHeight="1" x14ac:dyDescent="0.25">
      <c r="A42" s="27" t="str">
        <f>A35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2" s="26" t="s">
        <v>175</v>
      </c>
      <c r="C42" s="26" t="s">
        <v>39</v>
      </c>
      <c r="D42" s="26" t="s">
        <v>53</v>
      </c>
      <c r="E42" s="36" t="s">
        <v>77</v>
      </c>
      <c r="F42" s="36"/>
      <c r="G42" s="36"/>
      <c r="H42" s="36"/>
      <c r="I42" s="33"/>
      <c r="J42" s="34">
        <f t="shared" si="6"/>
        <v>173.9</v>
      </c>
      <c r="K42" s="34">
        <f t="shared" si="6"/>
        <v>180.2</v>
      </c>
      <c r="L42" s="34">
        <f>L43</f>
        <v>180.2</v>
      </c>
    </row>
    <row r="43" spans="1:12" ht="107.25" customHeight="1" x14ac:dyDescent="0.25">
      <c r="A43" s="27" t="str">
        <f>A36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3" s="26" t="s">
        <v>175</v>
      </c>
      <c r="C43" s="26" t="s">
        <v>39</v>
      </c>
      <c r="D43" s="26" t="s">
        <v>53</v>
      </c>
      <c r="E43" s="36" t="s">
        <v>77</v>
      </c>
      <c r="F43" s="36" t="s">
        <v>8</v>
      </c>
      <c r="G43" s="36"/>
      <c r="H43" s="36"/>
      <c r="I43" s="33"/>
      <c r="J43" s="34">
        <f>J44</f>
        <v>173.9</v>
      </c>
      <c r="K43" s="34">
        <f>K44</f>
        <v>180.2</v>
      </c>
      <c r="L43" s="34">
        <f>L44</f>
        <v>180.2</v>
      </c>
    </row>
    <row r="44" spans="1:12" ht="115.5" customHeight="1" x14ac:dyDescent="0.25">
      <c r="A44" s="196" t="s">
        <v>229</v>
      </c>
      <c r="B44" s="26" t="s">
        <v>175</v>
      </c>
      <c r="C44" s="26" t="s">
        <v>39</v>
      </c>
      <c r="D44" s="26" t="s">
        <v>53</v>
      </c>
      <c r="E44" s="36" t="s">
        <v>77</v>
      </c>
      <c r="F44" s="36" t="s">
        <v>8</v>
      </c>
      <c r="G44" s="36" t="s">
        <v>63</v>
      </c>
      <c r="H44" s="36" t="s">
        <v>153</v>
      </c>
      <c r="I44" s="33"/>
      <c r="J44" s="34">
        <f t="shared" ref="J44:K44" si="7">J47+J45</f>
        <v>173.9</v>
      </c>
      <c r="K44" s="34">
        <f t="shared" si="7"/>
        <v>180.2</v>
      </c>
      <c r="L44" s="34">
        <f>L45+L47</f>
        <v>180.2</v>
      </c>
    </row>
    <row r="45" spans="1:12" ht="120" x14ac:dyDescent="0.25">
      <c r="A45" s="27" t="s">
        <v>42</v>
      </c>
      <c r="B45" s="26" t="s">
        <v>175</v>
      </c>
      <c r="C45" s="26" t="s">
        <v>39</v>
      </c>
      <c r="D45" s="26" t="s">
        <v>53</v>
      </c>
      <c r="E45" s="36" t="s">
        <v>77</v>
      </c>
      <c r="F45" s="36" t="s">
        <v>8</v>
      </c>
      <c r="G45" s="36" t="s">
        <v>63</v>
      </c>
      <c r="H45" s="36" t="s">
        <v>153</v>
      </c>
      <c r="I45" s="33" t="s">
        <v>65</v>
      </c>
      <c r="J45" s="34">
        <f t="shared" ref="J45:K45" si="8">J46</f>
        <v>169.9</v>
      </c>
      <c r="K45" s="34">
        <f t="shared" si="8"/>
        <v>176.2</v>
      </c>
      <c r="L45" s="34">
        <f>L46</f>
        <v>176.2</v>
      </c>
    </row>
    <row r="46" spans="1:12" ht="45" x14ac:dyDescent="0.25">
      <c r="A46" s="27" t="s">
        <v>43</v>
      </c>
      <c r="B46" s="26" t="s">
        <v>175</v>
      </c>
      <c r="C46" s="26" t="s">
        <v>39</v>
      </c>
      <c r="D46" s="26" t="s">
        <v>53</v>
      </c>
      <c r="E46" s="36" t="s">
        <v>77</v>
      </c>
      <c r="F46" s="36" t="s">
        <v>8</v>
      </c>
      <c r="G46" s="36" t="s">
        <v>63</v>
      </c>
      <c r="H46" s="36" t="s">
        <v>153</v>
      </c>
      <c r="I46" s="33" t="s">
        <v>66</v>
      </c>
      <c r="J46" s="34">
        <v>169.9</v>
      </c>
      <c r="K46" s="34">
        <v>176.2</v>
      </c>
      <c r="L46" s="34">
        <v>176.2</v>
      </c>
    </row>
    <row r="47" spans="1:12" ht="46.5" customHeight="1" x14ac:dyDescent="0.25">
      <c r="A47" s="27" t="s">
        <v>211</v>
      </c>
      <c r="B47" s="26" t="s">
        <v>175</v>
      </c>
      <c r="C47" s="26" t="s">
        <v>39</v>
      </c>
      <c r="D47" s="26" t="s">
        <v>53</v>
      </c>
      <c r="E47" s="36" t="s">
        <v>77</v>
      </c>
      <c r="F47" s="36" t="s">
        <v>8</v>
      </c>
      <c r="G47" s="36" t="s">
        <v>63</v>
      </c>
      <c r="H47" s="36" t="s">
        <v>153</v>
      </c>
      <c r="I47" s="33" t="s">
        <v>67</v>
      </c>
      <c r="J47" s="34">
        <f>J48</f>
        <v>4</v>
      </c>
      <c r="K47" s="34">
        <f t="shared" si="6"/>
        <v>4</v>
      </c>
      <c r="L47" s="34">
        <f>L48</f>
        <v>4</v>
      </c>
    </row>
    <row r="48" spans="1:12" ht="60" x14ac:dyDescent="0.25">
      <c r="A48" s="27" t="s">
        <v>46</v>
      </c>
      <c r="B48" s="26" t="s">
        <v>175</v>
      </c>
      <c r="C48" s="26" t="s">
        <v>39</v>
      </c>
      <c r="D48" s="26" t="s">
        <v>53</v>
      </c>
      <c r="E48" s="36" t="s">
        <v>77</v>
      </c>
      <c r="F48" s="36" t="s">
        <v>8</v>
      </c>
      <c r="G48" s="36" t="s">
        <v>63</v>
      </c>
      <c r="H48" s="36" t="s">
        <v>153</v>
      </c>
      <c r="I48" s="33" t="s">
        <v>68</v>
      </c>
      <c r="J48" s="34">
        <v>4</v>
      </c>
      <c r="K48" s="34">
        <v>4</v>
      </c>
      <c r="L48" s="34">
        <v>4</v>
      </c>
    </row>
    <row r="49" spans="1:12" ht="18.75" customHeight="1" x14ac:dyDescent="0.25">
      <c r="A49" s="24" t="s">
        <v>54</v>
      </c>
      <c r="B49" s="25" t="s">
        <v>175</v>
      </c>
      <c r="C49" s="180" t="s">
        <v>45</v>
      </c>
      <c r="D49" s="26"/>
      <c r="E49" s="36"/>
      <c r="F49" s="36"/>
      <c r="G49" s="36"/>
      <c r="H49" s="36"/>
      <c r="I49" s="33"/>
      <c r="J49" s="34">
        <f>J50</f>
        <v>278</v>
      </c>
      <c r="K49" s="34">
        <f>K50</f>
        <v>295</v>
      </c>
      <c r="L49" s="34">
        <f>L50</f>
        <v>306</v>
      </c>
    </row>
    <row r="50" spans="1:12" ht="30" x14ac:dyDescent="0.25">
      <c r="A50" s="27" t="s">
        <v>56</v>
      </c>
      <c r="B50" s="26" t="s">
        <v>175</v>
      </c>
      <c r="C50" s="26" t="s">
        <v>45</v>
      </c>
      <c r="D50" s="26" t="s">
        <v>57</v>
      </c>
      <c r="E50" s="36"/>
      <c r="F50" s="36"/>
      <c r="G50" s="36"/>
      <c r="H50" s="36"/>
      <c r="I50" s="33"/>
      <c r="J50" s="34">
        <f t="shared" ref="J50:K50" si="9">J51</f>
        <v>278</v>
      </c>
      <c r="K50" s="34">
        <f t="shared" si="9"/>
        <v>295</v>
      </c>
      <c r="L50" s="34">
        <f>L51</f>
        <v>306</v>
      </c>
    </row>
    <row r="51" spans="1:12" ht="120" x14ac:dyDescent="0.25">
      <c r="A51" s="28" t="s">
        <v>208</v>
      </c>
      <c r="B51" s="26" t="s">
        <v>175</v>
      </c>
      <c r="C51" s="26" t="s">
        <v>45</v>
      </c>
      <c r="D51" s="26" t="s">
        <v>57</v>
      </c>
      <c r="E51" s="36" t="s">
        <v>209</v>
      </c>
      <c r="F51" s="36"/>
      <c r="G51" s="36"/>
      <c r="H51" s="36"/>
      <c r="I51" s="33"/>
      <c r="J51" s="34">
        <f t="shared" ref="J51:K51" si="10">J53</f>
        <v>278</v>
      </c>
      <c r="K51" s="34">
        <f t="shared" si="10"/>
        <v>295</v>
      </c>
      <c r="L51" s="34">
        <f>L52</f>
        <v>306</v>
      </c>
    </row>
    <row r="52" spans="1:12" ht="76.5" customHeight="1" x14ac:dyDescent="0.25">
      <c r="A52" s="28" t="s">
        <v>191</v>
      </c>
      <c r="B52" s="26" t="s">
        <v>175</v>
      </c>
      <c r="C52" s="26" t="s">
        <v>45</v>
      </c>
      <c r="D52" s="26" t="s">
        <v>57</v>
      </c>
      <c r="E52" s="36" t="s">
        <v>209</v>
      </c>
      <c r="F52" s="36" t="s">
        <v>78</v>
      </c>
      <c r="G52" s="36" t="s">
        <v>37</v>
      </c>
      <c r="H52" s="36"/>
      <c r="I52" s="33"/>
      <c r="J52" s="34">
        <f>J53</f>
        <v>278</v>
      </c>
      <c r="K52" s="34">
        <f>K53</f>
        <v>295</v>
      </c>
      <c r="L52" s="34">
        <f>L53</f>
        <v>306</v>
      </c>
    </row>
    <row r="53" spans="1:12" ht="377.25" customHeight="1" x14ac:dyDescent="0.25">
      <c r="A53" s="191" t="s">
        <v>230</v>
      </c>
      <c r="B53" s="26" t="s">
        <v>175</v>
      </c>
      <c r="C53" s="26" t="s">
        <v>45</v>
      </c>
      <c r="D53" s="26" t="s">
        <v>57</v>
      </c>
      <c r="E53" s="36" t="s">
        <v>209</v>
      </c>
      <c r="F53" s="36" t="s">
        <v>78</v>
      </c>
      <c r="G53" s="36" t="s">
        <v>37</v>
      </c>
      <c r="H53" s="36" t="s">
        <v>240</v>
      </c>
      <c r="I53" s="33"/>
      <c r="J53" s="34">
        <f t="shared" ref="J53:K54" si="11">J54</f>
        <v>278</v>
      </c>
      <c r="K53" s="34">
        <f t="shared" si="11"/>
        <v>295</v>
      </c>
      <c r="L53" s="34">
        <f>L54</f>
        <v>306</v>
      </c>
    </row>
    <row r="54" spans="1:12" ht="46.5" customHeight="1" x14ac:dyDescent="0.25">
      <c r="A54" s="27" t="s">
        <v>211</v>
      </c>
      <c r="B54" s="26" t="s">
        <v>175</v>
      </c>
      <c r="C54" s="26" t="s">
        <v>45</v>
      </c>
      <c r="D54" s="26" t="s">
        <v>57</v>
      </c>
      <c r="E54" s="36" t="s">
        <v>209</v>
      </c>
      <c r="F54" s="36" t="s">
        <v>78</v>
      </c>
      <c r="G54" s="36" t="s">
        <v>37</v>
      </c>
      <c r="H54" s="36" t="s">
        <v>240</v>
      </c>
      <c r="I54" s="33" t="s">
        <v>67</v>
      </c>
      <c r="J54" s="34">
        <f t="shared" si="11"/>
        <v>278</v>
      </c>
      <c r="K54" s="34">
        <f t="shared" si="11"/>
        <v>295</v>
      </c>
      <c r="L54" s="34">
        <f>L55</f>
        <v>306</v>
      </c>
    </row>
    <row r="55" spans="1:12" ht="60" x14ac:dyDescent="0.25">
      <c r="A55" s="27" t="s">
        <v>46</v>
      </c>
      <c r="B55" s="26" t="s">
        <v>175</v>
      </c>
      <c r="C55" s="26" t="s">
        <v>45</v>
      </c>
      <c r="D55" s="26" t="s">
        <v>57</v>
      </c>
      <c r="E55" s="36" t="s">
        <v>209</v>
      </c>
      <c r="F55" s="36" t="s">
        <v>78</v>
      </c>
      <c r="G55" s="36" t="s">
        <v>37</v>
      </c>
      <c r="H55" s="36" t="s">
        <v>240</v>
      </c>
      <c r="I55" s="33" t="s">
        <v>68</v>
      </c>
      <c r="J55" s="34">
        <v>278</v>
      </c>
      <c r="K55" s="34">
        <v>295</v>
      </c>
      <c r="L55" s="34">
        <v>306</v>
      </c>
    </row>
    <row r="56" spans="1:12" ht="28.5" x14ac:dyDescent="0.25">
      <c r="A56" s="24" t="s">
        <v>58</v>
      </c>
      <c r="B56" s="25" t="s">
        <v>175</v>
      </c>
      <c r="C56" s="25" t="s">
        <v>49</v>
      </c>
      <c r="D56" s="26"/>
      <c r="E56" s="36"/>
      <c r="F56" s="36"/>
      <c r="G56" s="36"/>
      <c r="H56" s="36"/>
      <c r="I56" s="33"/>
      <c r="J56" s="34">
        <f>J57</f>
        <v>167</v>
      </c>
      <c r="K56" s="34">
        <f t="shared" ref="K56" si="12">K57</f>
        <v>89.2</v>
      </c>
      <c r="L56" s="34">
        <f>L57</f>
        <v>35.700000000000003</v>
      </c>
    </row>
    <row r="57" spans="1:12" ht="15" x14ac:dyDescent="0.25">
      <c r="A57" s="29" t="s">
        <v>64</v>
      </c>
      <c r="B57" s="26" t="s">
        <v>175</v>
      </c>
      <c r="C57" s="26" t="s">
        <v>49</v>
      </c>
      <c r="D57" s="26" t="s">
        <v>53</v>
      </c>
      <c r="E57" s="36"/>
      <c r="F57" s="36"/>
      <c r="G57" s="36"/>
      <c r="H57" s="36"/>
      <c r="I57" s="26"/>
      <c r="J57" s="34">
        <f t="shared" ref="J57:L59" si="13">J58</f>
        <v>167</v>
      </c>
      <c r="K57" s="34">
        <f t="shared" si="13"/>
        <v>89.2</v>
      </c>
      <c r="L57" s="34">
        <f t="shared" si="13"/>
        <v>35.700000000000003</v>
      </c>
    </row>
    <row r="58" spans="1:12" ht="120" x14ac:dyDescent="0.25">
      <c r="A58" s="29" t="s">
        <v>210</v>
      </c>
      <c r="B58" s="26" t="s">
        <v>175</v>
      </c>
      <c r="C58" s="26" t="s">
        <v>49</v>
      </c>
      <c r="D58" s="26" t="s">
        <v>53</v>
      </c>
      <c r="E58" s="36" t="s">
        <v>17</v>
      </c>
      <c r="F58" s="36"/>
      <c r="G58" s="36"/>
      <c r="H58" s="36"/>
      <c r="I58" s="26"/>
      <c r="J58" s="34">
        <f t="shared" si="13"/>
        <v>167</v>
      </c>
      <c r="K58" s="34">
        <f t="shared" si="13"/>
        <v>89.2</v>
      </c>
      <c r="L58" s="34">
        <f t="shared" si="13"/>
        <v>35.700000000000003</v>
      </c>
    </row>
    <row r="59" spans="1:12" ht="31.5" customHeight="1" x14ac:dyDescent="0.25">
      <c r="A59" s="30" t="s">
        <v>192</v>
      </c>
      <c r="B59" s="26" t="s">
        <v>175</v>
      </c>
      <c r="C59" s="26" t="s">
        <v>49</v>
      </c>
      <c r="D59" s="26" t="s">
        <v>53</v>
      </c>
      <c r="E59" s="36" t="s">
        <v>17</v>
      </c>
      <c r="F59" s="36" t="s">
        <v>78</v>
      </c>
      <c r="G59" s="36" t="s">
        <v>176</v>
      </c>
      <c r="H59" s="36"/>
      <c r="I59" s="26"/>
      <c r="J59" s="34">
        <f t="shared" si="13"/>
        <v>167</v>
      </c>
      <c r="K59" s="34">
        <f t="shared" si="13"/>
        <v>89.2</v>
      </c>
      <c r="L59" s="34">
        <f t="shared" si="13"/>
        <v>35.700000000000003</v>
      </c>
    </row>
    <row r="60" spans="1:12" ht="34.5" customHeight="1" x14ac:dyDescent="0.25">
      <c r="A60" s="30" t="s">
        <v>155</v>
      </c>
      <c r="B60" s="26" t="s">
        <v>175</v>
      </c>
      <c r="C60" s="26" t="s">
        <v>49</v>
      </c>
      <c r="D60" s="26" t="s">
        <v>53</v>
      </c>
      <c r="E60" s="36" t="s">
        <v>17</v>
      </c>
      <c r="F60" s="36" t="s">
        <v>78</v>
      </c>
      <c r="G60" s="36" t="s">
        <v>176</v>
      </c>
      <c r="H60" s="36" t="s">
        <v>154</v>
      </c>
      <c r="I60" s="26"/>
      <c r="J60" s="34">
        <f t="shared" ref="J60:K61" si="14">J61</f>
        <v>167</v>
      </c>
      <c r="K60" s="34">
        <f t="shared" si="14"/>
        <v>89.2</v>
      </c>
      <c r="L60" s="34">
        <f>L61</f>
        <v>35.700000000000003</v>
      </c>
    </row>
    <row r="61" spans="1:12" ht="45.75" customHeight="1" x14ac:dyDescent="0.25">
      <c r="A61" s="30" t="s">
        <v>211</v>
      </c>
      <c r="B61" s="26" t="s">
        <v>175</v>
      </c>
      <c r="C61" s="26" t="s">
        <v>49</v>
      </c>
      <c r="D61" s="26" t="s">
        <v>53</v>
      </c>
      <c r="E61" s="36" t="s">
        <v>17</v>
      </c>
      <c r="F61" s="36" t="s">
        <v>78</v>
      </c>
      <c r="G61" s="36" t="s">
        <v>176</v>
      </c>
      <c r="H61" s="36" t="s">
        <v>154</v>
      </c>
      <c r="I61" s="26" t="s">
        <v>67</v>
      </c>
      <c r="J61" s="34">
        <f t="shared" si="14"/>
        <v>167</v>
      </c>
      <c r="K61" s="34">
        <f t="shared" si="14"/>
        <v>89.2</v>
      </c>
      <c r="L61" s="34">
        <f>L62</f>
        <v>35.700000000000003</v>
      </c>
    </row>
    <row r="62" spans="1:12" ht="45.75" customHeight="1" x14ac:dyDescent="0.25">
      <c r="A62" s="30" t="s">
        <v>46</v>
      </c>
      <c r="B62" s="26" t="s">
        <v>175</v>
      </c>
      <c r="C62" s="26" t="s">
        <v>49</v>
      </c>
      <c r="D62" s="26" t="s">
        <v>53</v>
      </c>
      <c r="E62" s="36" t="s">
        <v>17</v>
      </c>
      <c r="F62" s="36" t="s">
        <v>78</v>
      </c>
      <c r="G62" s="36" t="s">
        <v>176</v>
      </c>
      <c r="H62" s="36" t="s">
        <v>154</v>
      </c>
      <c r="I62" s="26" t="s">
        <v>68</v>
      </c>
      <c r="J62" s="34">
        <v>167</v>
      </c>
      <c r="K62" s="34">
        <v>89.2</v>
      </c>
      <c r="L62" s="34">
        <v>35.700000000000003</v>
      </c>
    </row>
    <row r="63" spans="1:12" ht="15" x14ac:dyDescent="0.25">
      <c r="A63" s="24" t="s">
        <v>59</v>
      </c>
      <c r="B63" s="25" t="s">
        <v>175</v>
      </c>
      <c r="C63" s="180" t="s">
        <v>17</v>
      </c>
      <c r="D63" s="147"/>
      <c r="E63" s="36"/>
      <c r="F63" s="36"/>
      <c r="G63" s="36"/>
      <c r="H63" s="36"/>
      <c r="I63" s="151"/>
      <c r="J63" s="39">
        <f t="shared" ref="J63:K68" si="15">J64</f>
        <v>55.3</v>
      </c>
      <c r="K63" s="39">
        <f t="shared" si="15"/>
        <v>55.3</v>
      </c>
      <c r="L63" s="39">
        <f t="shared" ref="L63:L68" si="16">L64</f>
        <v>55.3</v>
      </c>
    </row>
    <row r="64" spans="1:12" ht="15" x14ac:dyDescent="0.25">
      <c r="A64" s="27" t="s">
        <v>60</v>
      </c>
      <c r="B64" s="26" t="s">
        <v>175</v>
      </c>
      <c r="C64" s="26" t="s">
        <v>17</v>
      </c>
      <c r="D64" s="26" t="s">
        <v>37</v>
      </c>
      <c r="E64" s="36"/>
      <c r="F64" s="36"/>
      <c r="G64" s="36"/>
      <c r="H64" s="36"/>
      <c r="I64" s="33"/>
      <c r="J64" s="34">
        <f t="shared" si="15"/>
        <v>55.3</v>
      </c>
      <c r="K64" s="34">
        <f t="shared" si="15"/>
        <v>55.3</v>
      </c>
      <c r="L64" s="34">
        <f t="shared" si="16"/>
        <v>55.3</v>
      </c>
    </row>
    <row r="65" spans="1:12" ht="90" customHeight="1" x14ac:dyDescent="0.25">
      <c r="A65" s="27" t="s">
        <v>202</v>
      </c>
      <c r="B65" s="26" t="s">
        <v>175</v>
      </c>
      <c r="C65" s="26" t="s">
        <v>17</v>
      </c>
      <c r="D65" s="26" t="s">
        <v>37</v>
      </c>
      <c r="E65" s="36" t="s">
        <v>77</v>
      </c>
      <c r="F65" s="36"/>
      <c r="G65" s="36"/>
      <c r="H65" s="36"/>
      <c r="I65" s="33"/>
      <c r="J65" s="34">
        <f t="shared" si="15"/>
        <v>55.3</v>
      </c>
      <c r="K65" s="34">
        <f t="shared" si="15"/>
        <v>55.3</v>
      </c>
      <c r="L65" s="34">
        <f t="shared" si="16"/>
        <v>55.3</v>
      </c>
    </row>
    <row r="66" spans="1:12" ht="112.5" customHeight="1" x14ac:dyDescent="0.25">
      <c r="A66" s="27" t="s">
        <v>203</v>
      </c>
      <c r="B66" s="26" t="s">
        <v>175</v>
      </c>
      <c r="C66" s="26" t="s">
        <v>17</v>
      </c>
      <c r="D66" s="26" t="s">
        <v>37</v>
      </c>
      <c r="E66" s="36" t="s">
        <v>77</v>
      </c>
      <c r="F66" s="36" t="s">
        <v>8</v>
      </c>
      <c r="G66" s="36"/>
      <c r="H66" s="36"/>
      <c r="I66" s="33"/>
      <c r="J66" s="34">
        <f>J67</f>
        <v>55.3</v>
      </c>
      <c r="K66" s="34">
        <f>K67</f>
        <v>55.3</v>
      </c>
      <c r="L66" s="34">
        <f t="shared" si="16"/>
        <v>55.3</v>
      </c>
    </row>
    <row r="67" spans="1:12" ht="45" x14ac:dyDescent="0.25">
      <c r="A67" s="27" t="s">
        <v>61</v>
      </c>
      <c r="B67" s="26" t="s">
        <v>175</v>
      </c>
      <c r="C67" s="26" t="s">
        <v>17</v>
      </c>
      <c r="D67" s="26" t="s">
        <v>37</v>
      </c>
      <c r="E67" s="36" t="s">
        <v>77</v>
      </c>
      <c r="F67" s="36" t="s">
        <v>8</v>
      </c>
      <c r="G67" s="36" t="s">
        <v>63</v>
      </c>
      <c r="H67" s="36" t="s">
        <v>80</v>
      </c>
      <c r="I67" s="33"/>
      <c r="J67" s="34">
        <f t="shared" si="15"/>
        <v>55.3</v>
      </c>
      <c r="K67" s="34">
        <f t="shared" si="15"/>
        <v>55.3</v>
      </c>
      <c r="L67" s="34">
        <f t="shared" si="16"/>
        <v>55.3</v>
      </c>
    </row>
    <row r="68" spans="1:12" ht="30" x14ac:dyDescent="0.25">
      <c r="A68" s="27" t="s">
        <v>55</v>
      </c>
      <c r="B68" s="26" t="s">
        <v>175</v>
      </c>
      <c r="C68" s="26" t="s">
        <v>17</v>
      </c>
      <c r="D68" s="26" t="s">
        <v>37</v>
      </c>
      <c r="E68" s="36" t="s">
        <v>77</v>
      </c>
      <c r="F68" s="36" t="s">
        <v>8</v>
      </c>
      <c r="G68" s="36" t="s">
        <v>63</v>
      </c>
      <c r="H68" s="36" t="s">
        <v>80</v>
      </c>
      <c r="I68" s="33" t="s">
        <v>72</v>
      </c>
      <c r="J68" s="34">
        <f t="shared" si="15"/>
        <v>55.3</v>
      </c>
      <c r="K68" s="34">
        <f t="shared" si="15"/>
        <v>55.3</v>
      </c>
      <c r="L68" s="34">
        <f t="shared" si="16"/>
        <v>55.3</v>
      </c>
    </row>
    <row r="69" spans="1:12" ht="30" x14ac:dyDescent="0.25">
      <c r="A69" s="171" t="s">
        <v>62</v>
      </c>
      <c r="B69" s="172" t="s">
        <v>175</v>
      </c>
      <c r="C69" s="172" t="s">
        <v>17</v>
      </c>
      <c r="D69" s="172" t="s">
        <v>37</v>
      </c>
      <c r="E69" s="173" t="s">
        <v>77</v>
      </c>
      <c r="F69" s="173" t="s">
        <v>8</v>
      </c>
      <c r="G69" s="173" t="s">
        <v>63</v>
      </c>
      <c r="H69" s="173" t="s">
        <v>80</v>
      </c>
      <c r="I69" s="174" t="s">
        <v>73</v>
      </c>
      <c r="J69" s="175">
        <v>55.3</v>
      </c>
      <c r="K69" s="175">
        <v>55.3</v>
      </c>
      <c r="L69" s="175">
        <v>55.3</v>
      </c>
    </row>
    <row r="70" spans="1:12" ht="30" x14ac:dyDescent="0.25">
      <c r="A70" s="171" t="s">
        <v>223</v>
      </c>
      <c r="B70" s="172" t="s">
        <v>175</v>
      </c>
      <c r="C70" s="172" t="s">
        <v>209</v>
      </c>
      <c r="D70" s="172"/>
      <c r="E70" s="173"/>
      <c r="F70" s="173"/>
      <c r="G70" s="173"/>
      <c r="H70" s="173"/>
      <c r="I70" s="174"/>
      <c r="J70" s="175">
        <f t="shared" ref="J70:L75" si="17">J71</f>
        <v>1.2</v>
      </c>
      <c r="K70" s="175">
        <f t="shared" si="17"/>
        <v>1.1000000000000001</v>
      </c>
      <c r="L70" s="175">
        <f t="shared" si="17"/>
        <v>1</v>
      </c>
    </row>
    <row r="71" spans="1:12" ht="45" x14ac:dyDescent="0.25">
      <c r="A71" s="171" t="s">
        <v>224</v>
      </c>
      <c r="B71" s="172" t="s">
        <v>175</v>
      </c>
      <c r="C71" s="172" t="s">
        <v>209</v>
      </c>
      <c r="D71" s="172" t="s">
        <v>37</v>
      </c>
      <c r="E71" s="173"/>
      <c r="F71" s="173"/>
      <c r="G71" s="173"/>
      <c r="H71" s="173"/>
      <c r="I71" s="174"/>
      <c r="J71" s="175">
        <f t="shared" si="17"/>
        <v>1.2</v>
      </c>
      <c r="K71" s="175">
        <f t="shared" si="17"/>
        <v>1.1000000000000001</v>
      </c>
      <c r="L71" s="175">
        <f t="shared" si="17"/>
        <v>1</v>
      </c>
    </row>
    <row r="72" spans="1:12" ht="90" x14ac:dyDescent="0.25">
      <c r="A72" s="171" t="str">
        <f>A65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2" s="172" t="s">
        <v>175</v>
      </c>
      <c r="C72" s="172" t="s">
        <v>209</v>
      </c>
      <c r="D72" s="172" t="s">
        <v>37</v>
      </c>
      <c r="E72" s="173" t="s">
        <v>77</v>
      </c>
      <c r="F72" s="173"/>
      <c r="G72" s="173"/>
      <c r="H72" s="173"/>
      <c r="I72" s="174"/>
      <c r="J72" s="175">
        <f t="shared" si="17"/>
        <v>1.2</v>
      </c>
      <c r="K72" s="175">
        <f t="shared" si="17"/>
        <v>1.1000000000000001</v>
      </c>
      <c r="L72" s="175">
        <f t="shared" si="17"/>
        <v>1</v>
      </c>
    </row>
    <row r="73" spans="1:12" ht="108.75" customHeight="1" x14ac:dyDescent="0.25">
      <c r="A73" s="171" t="str">
        <f>A66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3" s="172" t="s">
        <v>175</v>
      </c>
      <c r="C73" s="172" t="s">
        <v>209</v>
      </c>
      <c r="D73" s="172" t="s">
        <v>37</v>
      </c>
      <c r="E73" s="173" t="s">
        <v>77</v>
      </c>
      <c r="F73" s="173" t="s">
        <v>8</v>
      </c>
      <c r="G73" s="173"/>
      <c r="H73" s="173"/>
      <c r="I73" s="174"/>
      <c r="J73" s="175">
        <f t="shared" si="17"/>
        <v>1.2</v>
      </c>
      <c r="K73" s="175">
        <f t="shared" si="17"/>
        <v>1.1000000000000001</v>
      </c>
      <c r="L73" s="175">
        <f t="shared" si="17"/>
        <v>1</v>
      </c>
    </row>
    <row r="74" spans="1:12" ht="30" x14ac:dyDescent="0.25">
      <c r="A74" s="171" t="s">
        <v>225</v>
      </c>
      <c r="B74" s="172" t="s">
        <v>175</v>
      </c>
      <c r="C74" s="172" t="s">
        <v>209</v>
      </c>
      <c r="D74" s="172" t="s">
        <v>37</v>
      </c>
      <c r="E74" s="173" t="s">
        <v>77</v>
      </c>
      <c r="F74" s="173" t="s">
        <v>8</v>
      </c>
      <c r="G74" s="173" t="s">
        <v>63</v>
      </c>
      <c r="H74" s="173" t="s">
        <v>220</v>
      </c>
      <c r="I74" s="174"/>
      <c r="J74" s="175">
        <f t="shared" si="17"/>
        <v>1.2</v>
      </c>
      <c r="K74" s="175">
        <f t="shared" si="17"/>
        <v>1.1000000000000001</v>
      </c>
      <c r="L74" s="175">
        <f t="shared" si="17"/>
        <v>1</v>
      </c>
    </row>
    <row r="75" spans="1:12" ht="30" x14ac:dyDescent="0.25">
      <c r="A75" s="171" t="s">
        <v>226</v>
      </c>
      <c r="B75" s="172" t="s">
        <v>175</v>
      </c>
      <c r="C75" s="172" t="s">
        <v>209</v>
      </c>
      <c r="D75" s="172" t="s">
        <v>37</v>
      </c>
      <c r="E75" s="173" t="s">
        <v>77</v>
      </c>
      <c r="F75" s="173" t="s">
        <v>8</v>
      </c>
      <c r="G75" s="173" t="s">
        <v>63</v>
      </c>
      <c r="H75" s="173" t="s">
        <v>220</v>
      </c>
      <c r="I75" s="174" t="s">
        <v>221</v>
      </c>
      <c r="J75" s="175">
        <f t="shared" si="17"/>
        <v>1.2</v>
      </c>
      <c r="K75" s="175">
        <f t="shared" si="17"/>
        <v>1.1000000000000001</v>
      </c>
      <c r="L75" s="175">
        <f t="shared" si="17"/>
        <v>1</v>
      </c>
    </row>
    <row r="76" spans="1:12" ht="30" x14ac:dyDescent="0.25">
      <c r="A76" s="171" t="s">
        <v>227</v>
      </c>
      <c r="B76" s="172" t="s">
        <v>175</v>
      </c>
      <c r="C76" s="172" t="s">
        <v>209</v>
      </c>
      <c r="D76" s="172" t="s">
        <v>37</v>
      </c>
      <c r="E76" s="173" t="s">
        <v>77</v>
      </c>
      <c r="F76" s="173" t="s">
        <v>8</v>
      </c>
      <c r="G76" s="173" t="s">
        <v>63</v>
      </c>
      <c r="H76" s="173" t="s">
        <v>220</v>
      </c>
      <c r="I76" s="174" t="s">
        <v>222</v>
      </c>
      <c r="J76" s="175">
        <v>1.2</v>
      </c>
      <c r="K76" s="175">
        <v>1.1000000000000001</v>
      </c>
      <c r="L76" s="198">
        <v>1</v>
      </c>
    </row>
    <row r="77" spans="1:12" ht="15" x14ac:dyDescent="0.25">
      <c r="A77" s="176" t="s">
        <v>231</v>
      </c>
      <c r="B77" s="26" t="s">
        <v>175</v>
      </c>
      <c r="C77" s="26" t="s">
        <v>178</v>
      </c>
      <c r="D77" s="26"/>
      <c r="E77" s="36"/>
      <c r="F77" s="36"/>
      <c r="G77" s="36"/>
      <c r="H77" s="36"/>
      <c r="I77" s="33"/>
      <c r="J77" s="178">
        <f>J78</f>
        <v>0</v>
      </c>
      <c r="K77" s="178">
        <f t="shared" ref="J77:K82" si="18">K78</f>
        <v>31.7</v>
      </c>
      <c r="L77" s="178">
        <f t="shared" ref="L77:L82" si="19">L78</f>
        <v>64.8</v>
      </c>
    </row>
    <row r="78" spans="1:12" ht="15" x14ac:dyDescent="0.25">
      <c r="A78" s="176" t="s">
        <v>231</v>
      </c>
      <c r="B78" s="172" t="s">
        <v>175</v>
      </c>
      <c r="C78" s="172" t="s">
        <v>178</v>
      </c>
      <c r="D78" s="172" t="s">
        <v>178</v>
      </c>
      <c r="E78" s="173"/>
      <c r="F78" s="173"/>
      <c r="G78" s="173"/>
      <c r="H78" s="173"/>
      <c r="I78" s="174"/>
      <c r="J78" s="178">
        <f t="shared" si="18"/>
        <v>0</v>
      </c>
      <c r="K78" s="178">
        <f t="shared" si="18"/>
        <v>31.7</v>
      </c>
      <c r="L78" s="178">
        <f t="shared" si="19"/>
        <v>64.8</v>
      </c>
    </row>
    <row r="79" spans="1:12" ht="93" customHeight="1" x14ac:dyDescent="0.25">
      <c r="A79" s="176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79" s="26" t="s">
        <v>175</v>
      </c>
      <c r="C79" s="26" t="s">
        <v>178</v>
      </c>
      <c r="D79" s="26" t="s">
        <v>178</v>
      </c>
      <c r="E79" s="36" t="s">
        <v>179</v>
      </c>
      <c r="F79" s="36"/>
      <c r="G79" s="36"/>
      <c r="H79" s="36"/>
      <c r="I79" s="33"/>
      <c r="J79" s="178">
        <f t="shared" si="18"/>
        <v>0</v>
      </c>
      <c r="K79" s="178">
        <f>K80</f>
        <v>31.7</v>
      </c>
      <c r="L79" s="178">
        <f t="shared" si="19"/>
        <v>64.8</v>
      </c>
    </row>
    <row r="80" spans="1:12" ht="15" x14ac:dyDescent="0.25">
      <c r="A80" s="176" t="s">
        <v>40</v>
      </c>
      <c r="B80" s="172" t="s">
        <v>175</v>
      </c>
      <c r="C80" s="172" t="s">
        <v>178</v>
      </c>
      <c r="D80" s="172" t="s">
        <v>178</v>
      </c>
      <c r="E80" s="173" t="s">
        <v>179</v>
      </c>
      <c r="F80" s="173" t="s">
        <v>8</v>
      </c>
      <c r="G80" s="173"/>
      <c r="H80" s="173"/>
      <c r="I80" s="174"/>
      <c r="J80" s="178">
        <f t="shared" si="18"/>
        <v>0</v>
      </c>
      <c r="K80" s="178">
        <f t="shared" si="18"/>
        <v>31.7</v>
      </c>
      <c r="L80" s="178">
        <f t="shared" si="19"/>
        <v>64.8</v>
      </c>
    </row>
    <row r="81" spans="1:12" ht="15" x14ac:dyDescent="0.25">
      <c r="A81" s="176" t="s">
        <v>231</v>
      </c>
      <c r="B81" s="26" t="s">
        <v>175</v>
      </c>
      <c r="C81" s="26" t="s">
        <v>178</v>
      </c>
      <c r="D81" s="26" t="s">
        <v>178</v>
      </c>
      <c r="E81" s="36" t="s">
        <v>179</v>
      </c>
      <c r="F81" s="36" t="s">
        <v>8</v>
      </c>
      <c r="G81" s="36" t="s">
        <v>63</v>
      </c>
      <c r="H81" s="36" t="s">
        <v>180</v>
      </c>
      <c r="I81" s="33"/>
      <c r="J81" s="178">
        <f t="shared" si="18"/>
        <v>0</v>
      </c>
      <c r="K81" s="178">
        <f t="shared" si="18"/>
        <v>31.7</v>
      </c>
      <c r="L81" s="178">
        <f t="shared" si="19"/>
        <v>64.8</v>
      </c>
    </row>
    <row r="82" spans="1:12" ht="15" x14ac:dyDescent="0.25">
      <c r="A82" s="176" t="s">
        <v>47</v>
      </c>
      <c r="B82" s="172" t="s">
        <v>175</v>
      </c>
      <c r="C82" s="172" t="s">
        <v>178</v>
      </c>
      <c r="D82" s="172" t="s">
        <v>178</v>
      </c>
      <c r="E82" s="173" t="s">
        <v>179</v>
      </c>
      <c r="F82" s="173" t="s">
        <v>8</v>
      </c>
      <c r="G82" s="173" t="s">
        <v>63</v>
      </c>
      <c r="H82" s="173" t="s">
        <v>180</v>
      </c>
      <c r="I82" s="174" t="s">
        <v>69</v>
      </c>
      <c r="J82" s="178">
        <f t="shared" si="18"/>
        <v>0</v>
      </c>
      <c r="K82" s="178">
        <f t="shared" si="18"/>
        <v>31.7</v>
      </c>
      <c r="L82" s="178">
        <f t="shared" si="19"/>
        <v>64.8</v>
      </c>
    </row>
    <row r="83" spans="1:12" ht="15" x14ac:dyDescent="0.25">
      <c r="A83" s="176" t="s">
        <v>51</v>
      </c>
      <c r="B83" s="26" t="s">
        <v>175</v>
      </c>
      <c r="C83" s="26" t="s">
        <v>178</v>
      </c>
      <c r="D83" s="26" t="s">
        <v>178</v>
      </c>
      <c r="E83" s="36" t="s">
        <v>179</v>
      </c>
      <c r="F83" s="36" t="s">
        <v>8</v>
      </c>
      <c r="G83" s="36" t="s">
        <v>63</v>
      </c>
      <c r="H83" s="36" t="s">
        <v>181</v>
      </c>
      <c r="I83" s="33" t="s">
        <v>71</v>
      </c>
      <c r="J83" s="178">
        <v>0</v>
      </c>
      <c r="K83" s="178">
        <v>31.7</v>
      </c>
      <c r="L83" s="178">
        <v>64.8</v>
      </c>
    </row>
    <row r="84" spans="1:12" x14ac:dyDescent="0.2">
      <c r="E84" s="38"/>
      <c r="F84" s="38"/>
      <c r="G84" s="38"/>
      <c r="H84" s="38"/>
      <c r="I84" s="38"/>
    </row>
    <row r="85" spans="1:12" x14ac:dyDescent="0.2">
      <c r="E85" s="38"/>
      <c r="F85" s="38"/>
      <c r="G85" s="38"/>
      <c r="H85" s="38"/>
      <c r="I85" s="38"/>
    </row>
    <row r="86" spans="1:12" x14ac:dyDescent="0.2">
      <c r="E86" s="38"/>
      <c r="F86" s="38"/>
      <c r="G86" s="38"/>
      <c r="H86" s="38"/>
      <c r="I86" s="38"/>
    </row>
    <row r="87" spans="1:12" x14ac:dyDescent="0.2">
      <c r="E87" s="38"/>
      <c r="F87" s="38"/>
      <c r="G87" s="38"/>
      <c r="H87" s="38"/>
      <c r="I87" s="38"/>
    </row>
    <row r="88" spans="1:12" x14ac:dyDescent="0.2">
      <c r="E88" s="38"/>
      <c r="F88" s="38"/>
      <c r="G88" s="38"/>
      <c r="H88" s="38"/>
      <c r="I88" s="38"/>
    </row>
    <row r="89" spans="1:12" x14ac:dyDescent="0.2">
      <c r="E89" s="38"/>
      <c r="F89" s="38"/>
      <c r="G89" s="38"/>
      <c r="H89" s="38"/>
      <c r="I89" s="38"/>
    </row>
    <row r="90" spans="1:12" x14ac:dyDescent="0.2">
      <c r="E90" s="38"/>
      <c r="F90" s="38"/>
      <c r="G90" s="38"/>
      <c r="H90" s="38"/>
      <c r="I90" s="38"/>
    </row>
    <row r="91" spans="1:12" x14ac:dyDescent="0.2">
      <c r="E91" s="38"/>
      <c r="F91" s="38"/>
      <c r="G91" s="38"/>
      <c r="H91" s="38"/>
      <c r="I91" s="38"/>
    </row>
    <row r="92" spans="1:12" x14ac:dyDescent="0.2">
      <c r="E92" s="38"/>
      <c r="F92" s="38"/>
      <c r="G92" s="38"/>
      <c r="H92" s="38"/>
      <c r="I92" s="38"/>
    </row>
    <row r="93" spans="1:12" x14ac:dyDescent="0.2">
      <c r="E93" s="38"/>
      <c r="F93" s="38"/>
      <c r="G93" s="38"/>
      <c r="H93" s="38"/>
      <c r="I93" s="38"/>
    </row>
    <row r="94" spans="1:12" x14ac:dyDescent="0.2">
      <c r="E94" s="38"/>
      <c r="F94" s="38"/>
      <c r="G94" s="38"/>
      <c r="H94" s="38"/>
      <c r="I94" s="38"/>
    </row>
    <row r="95" spans="1:12" x14ac:dyDescent="0.2">
      <c r="E95" s="38"/>
      <c r="F95" s="38"/>
      <c r="G95" s="38"/>
      <c r="H95" s="38"/>
      <c r="I95" s="38"/>
    </row>
    <row r="96" spans="1:12" x14ac:dyDescent="0.2">
      <c r="E96" s="38"/>
      <c r="F96" s="38"/>
      <c r="G96" s="38"/>
      <c r="H96" s="38"/>
      <c r="I96" s="38"/>
    </row>
    <row r="97" spans="5:9" x14ac:dyDescent="0.2">
      <c r="E97" s="38"/>
      <c r="F97" s="38"/>
      <c r="G97" s="38"/>
      <c r="H97" s="38"/>
      <c r="I97" s="38"/>
    </row>
    <row r="98" spans="5:9" x14ac:dyDescent="0.2">
      <c r="E98" s="38"/>
      <c r="F98" s="38"/>
      <c r="G98" s="38"/>
      <c r="H98" s="38"/>
      <c r="I98" s="38"/>
    </row>
    <row r="99" spans="5:9" x14ac:dyDescent="0.2">
      <c r="E99" s="38"/>
      <c r="F99" s="38"/>
      <c r="G99" s="38"/>
      <c r="H99" s="38"/>
      <c r="I99" s="38"/>
    </row>
    <row r="100" spans="5:9" x14ac:dyDescent="0.2">
      <c r="E100" s="38"/>
      <c r="F100" s="38"/>
      <c r="G100" s="38"/>
      <c r="H100" s="38"/>
      <c r="I100" s="38"/>
    </row>
    <row r="101" spans="5:9" x14ac:dyDescent="0.2">
      <c r="E101" s="38"/>
      <c r="F101" s="38"/>
      <c r="G101" s="38"/>
      <c r="H101" s="38"/>
      <c r="I101" s="38"/>
    </row>
    <row r="102" spans="5:9" x14ac:dyDescent="0.2">
      <c r="E102" s="38"/>
      <c r="F102" s="38"/>
      <c r="G102" s="38"/>
      <c r="H102" s="38"/>
      <c r="I102" s="38"/>
    </row>
    <row r="103" spans="5:9" x14ac:dyDescent="0.2">
      <c r="E103" s="38"/>
      <c r="F103" s="38"/>
      <c r="G103" s="38"/>
      <c r="H103" s="38"/>
      <c r="I103" s="38"/>
    </row>
    <row r="104" spans="5:9" x14ac:dyDescent="0.2">
      <c r="E104" s="38"/>
      <c r="F104" s="38"/>
      <c r="G104" s="38"/>
      <c r="H104" s="38"/>
      <c r="I104" s="38"/>
    </row>
    <row r="105" spans="5:9" x14ac:dyDescent="0.2">
      <c r="E105" s="38"/>
      <c r="F105" s="38"/>
      <c r="G105" s="38"/>
      <c r="H105" s="38"/>
      <c r="I105" s="38"/>
    </row>
    <row r="106" spans="5:9" x14ac:dyDescent="0.2">
      <c r="E106" s="38"/>
      <c r="F106" s="38"/>
      <c r="G106" s="38"/>
      <c r="H106" s="38"/>
      <c r="I106" s="38"/>
    </row>
    <row r="107" spans="5:9" x14ac:dyDescent="0.2">
      <c r="E107" s="38"/>
      <c r="F107" s="38"/>
      <c r="G107" s="38"/>
      <c r="H107" s="38"/>
      <c r="I107" s="38"/>
    </row>
    <row r="108" spans="5:9" x14ac:dyDescent="0.2">
      <c r="E108" s="38"/>
      <c r="F108" s="38"/>
      <c r="G108" s="38"/>
      <c r="H108" s="38"/>
      <c r="I108" s="38"/>
    </row>
    <row r="109" spans="5:9" x14ac:dyDescent="0.2">
      <c r="E109" s="38"/>
      <c r="F109" s="38"/>
      <c r="G109" s="38"/>
      <c r="H109" s="38"/>
      <c r="I109" s="38"/>
    </row>
    <row r="110" spans="5:9" x14ac:dyDescent="0.2">
      <c r="E110" s="38"/>
      <c r="F110" s="38"/>
      <c r="G110" s="38"/>
      <c r="H110" s="38"/>
      <c r="I110" s="38"/>
    </row>
    <row r="111" spans="5:9" x14ac:dyDescent="0.2">
      <c r="E111" s="38"/>
      <c r="F111" s="38"/>
      <c r="G111" s="38"/>
      <c r="H111" s="38"/>
      <c r="I111" s="38"/>
    </row>
    <row r="112" spans="5:9" x14ac:dyDescent="0.2">
      <c r="E112" s="38"/>
      <c r="F112" s="38"/>
      <c r="G112" s="38"/>
      <c r="H112" s="38"/>
      <c r="I112" s="38"/>
    </row>
    <row r="113" spans="5:9" x14ac:dyDescent="0.2">
      <c r="E113" s="38"/>
      <c r="F113" s="38"/>
      <c r="G113" s="38"/>
      <c r="H113" s="38"/>
      <c r="I113" s="38"/>
    </row>
  </sheetData>
  <autoFilter ref="A1:L83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7906417E-F9F5-4E5B-8111-EB7989FD3A96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2E78D1AC-9B7B-46CB-80DF-18267E79B322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4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3"/>
  <sheetViews>
    <sheetView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9.2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9" t="s">
        <v>254</v>
      </c>
      <c r="I1" s="210"/>
      <c r="J1" s="210"/>
      <c r="K1" s="210"/>
    </row>
    <row r="2" spans="1:11" ht="131.25" customHeight="1" x14ac:dyDescent="0.2">
      <c r="A2" s="211" t="s">
        <v>246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2" t="s">
        <v>1</v>
      </c>
      <c r="I3" s="212"/>
      <c r="J3" s="212"/>
      <c r="K3" s="212"/>
    </row>
    <row r="4" spans="1:11" ht="20.45" customHeight="1" x14ac:dyDescent="0.2">
      <c r="A4" s="213" t="s">
        <v>2</v>
      </c>
      <c r="B4" s="213" t="s">
        <v>3</v>
      </c>
      <c r="C4" s="213" t="s">
        <v>4</v>
      </c>
      <c r="D4" s="213" t="s">
        <v>5</v>
      </c>
      <c r="E4" s="213"/>
      <c r="F4" s="213"/>
      <c r="G4" s="213"/>
      <c r="H4" s="213" t="s">
        <v>6</v>
      </c>
      <c r="I4" s="213" t="s">
        <v>7</v>
      </c>
      <c r="J4" s="213"/>
      <c r="K4" s="213"/>
    </row>
    <row r="5" spans="1:11" ht="16.7" customHeight="1" x14ac:dyDescent="0.2">
      <c r="A5" s="213" t="s">
        <v>0</v>
      </c>
      <c r="B5" s="213" t="s">
        <v>0</v>
      </c>
      <c r="C5" s="213" t="s">
        <v>0</v>
      </c>
      <c r="D5" s="213" t="s">
        <v>0</v>
      </c>
      <c r="E5" s="213"/>
      <c r="F5" s="213"/>
      <c r="G5" s="213"/>
      <c r="H5" s="213" t="s">
        <v>0</v>
      </c>
      <c r="I5" s="187" t="s">
        <v>215</v>
      </c>
      <c r="J5" s="187" t="s">
        <v>232</v>
      </c>
      <c r="K5" s="187" t="s">
        <v>244</v>
      </c>
    </row>
    <row r="6" spans="1:11" ht="13.7" customHeight="1" x14ac:dyDescent="0.2">
      <c r="A6" s="22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75.75" customHeight="1" x14ac:dyDescent="0.25">
      <c r="A7" s="24" t="s">
        <v>190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2">
        <f>I8+I40+I49+I56+I63+I70</f>
        <v>2132.4</v>
      </c>
      <c r="J7" s="32">
        <f>J8+J40+J49+J56+J63+J77+J70</f>
        <v>1742.5</v>
      </c>
      <c r="K7" s="32">
        <f>K8+K40+K49+K56+K63+K77+K70</f>
        <v>1783.8</v>
      </c>
    </row>
    <row r="8" spans="1:11" ht="15" x14ac:dyDescent="0.25">
      <c r="A8" s="150" t="s">
        <v>36</v>
      </c>
      <c r="B8" s="180" t="s">
        <v>37</v>
      </c>
      <c r="C8" s="147"/>
      <c r="D8" s="37"/>
      <c r="E8" s="37"/>
      <c r="F8" s="37"/>
      <c r="G8" s="37"/>
      <c r="H8" s="151"/>
      <c r="I8" s="39">
        <f>I9+I18+I34</f>
        <v>1457</v>
      </c>
      <c r="J8" s="39">
        <f>J9+J18+J34</f>
        <v>1090</v>
      </c>
      <c r="K8" s="34">
        <f>K9+K18+K34</f>
        <v>1140.8</v>
      </c>
    </row>
    <row r="9" spans="1:11" ht="60" x14ac:dyDescent="0.25">
      <c r="A9" s="150" t="s">
        <v>38</v>
      </c>
      <c r="B9" s="147" t="s">
        <v>37</v>
      </c>
      <c r="C9" s="147" t="s">
        <v>39</v>
      </c>
      <c r="D9" s="37"/>
      <c r="E9" s="37"/>
      <c r="F9" s="37"/>
      <c r="G9" s="37"/>
      <c r="H9" s="147"/>
      <c r="I9" s="39">
        <f>I10</f>
        <v>722.5</v>
      </c>
      <c r="J9" s="39">
        <f>J10</f>
        <v>538.9</v>
      </c>
      <c r="K9" s="34">
        <f>K10</f>
        <v>549.9</v>
      </c>
    </row>
    <row r="10" spans="1:11" ht="79.5" customHeight="1" x14ac:dyDescent="0.25">
      <c r="A10" s="27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26" t="s">
        <v>37</v>
      </c>
      <c r="C10" s="26" t="s">
        <v>39</v>
      </c>
      <c r="D10" s="36">
        <v>65</v>
      </c>
      <c r="E10" s="36"/>
      <c r="F10" s="36"/>
      <c r="G10" s="36"/>
      <c r="H10" s="26"/>
      <c r="I10" s="34">
        <f t="shared" ref="I10:K12" si="0">I11</f>
        <v>722.5</v>
      </c>
      <c r="J10" s="34">
        <f t="shared" si="0"/>
        <v>538.9</v>
      </c>
      <c r="K10" s="34">
        <f t="shared" si="0"/>
        <v>549.9</v>
      </c>
    </row>
    <row r="11" spans="1:11" ht="15" x14ac:dyDescent="0.25">
      <c r="A11" s="27" t="s">
        <v>40</v>
      </c>
      <c r="B11" s="26" t="s">
        <v>37</v>
      </c>
      <c r="C11" s="26" t="s">
        <v>39</v>
      </c>
      <c r="D11" s="36">
        <v>65</v>
      </c>
      <c r="E11" s="36">
        <v>1</v>
      </c>
      <c r="F11" s="36"/>
      <c r="G11" s="36"/>
      <c r="H11" s="26"/>
      <c r="I11" s="34">
        <f>I12+I15</f>
        <v>722.5</v>
      </c>
      <c r="J11" s="34">
        <f t="shared" si="0"/>
        <v>538.9</v>
      </c>
      <c r="K11" s="34">
        <f t="shared" si="0"/>
        <v>549.9</v>
      </c>
    </row>
    <row r="12" spans="1:11" ht="32.25" customHeight="1" x14ac:dyDescent="0.25">
      <c r="A12" s="27" t="s">
        <v>41</v>
      </c>
      <c r="B12" s="26" t="s">
        <v>37</v>
      </c>
      <c r="C12" s="26" t="s">
        <v>39</v>
      </c>
      <c r="D12" s="36">
        <v>65</v>
      </c>
      <c r="E12" s="36">
        <v>1</v>
      </c>
      <c r="F12" s="36" t="s">
        <v>63</v>
      </c>
      <c r="G12" s="36" t="s">
        <v>74</v>
      </c>
      <c r="H12" s="26"/>
      <c r="I12" s="34">
        <f t="shared" si="0"/>
        <v>622.5</v>
      </c>
      <c r="J12" s="34">
        <f t="shared" si="0"/>
        <v>538.9</v>
      </c>
      <c r="K12" s="34">
        <f t="shared" si="0"/>
        <v>549.9</v>
      </c>
    </row>
    <row r="13" spans="1:11" ht="105" x14ac:dyDescent="0.25">
      <c r="A13" s="27" t="s">
        <v>42</v>
      </c>
      <c r="B13" s="26" t="s">
        <v>37</v>
      </c>
      <c r="C13" s="26" t="s">
        <v>39</v>
      </c>
      <c r="D13" s="36">
        <v>65</v>
      </c>
      <c r="E13" s="36">
        <v>1</v>
      </c>
      <c r="F13" s="36" t="s">
        <v>63</v>
      </c>
      <c r="G13" s="36" t="s">
        <v>74</v>
      </c>
      <c r="H13" s="26" t="s">
        <v>65</v>
      </c>
      <c r="I13" s="34">
        <f>I14</f>
        <v>622.5</v>
      </c>
      <c r="J13" s="34">
        <f>J14</f>
        <v>538.9</v>
      </c>
      <c r="K13" s="34">
        <f>K14</f>
        <v>549.9</v>
      </c>
    </row>
    <row r="14" spans="1:11" ht="45" x14ac:dyDescent="0.25">
      <c r="A14" s="27" t="s">
        <v>43</v>
      </c>
      <c r="B14" s="26" t="s">
        <v>37</v>
      </c>
      <c r="C14" s="26" t="s">
        <v>39</v>
      </c>
      <c r="D14" s="36">
        <v>65</v>
      </c>
      <c r="E14" s="36">
        <v>1</v>
      </c>
      <c r="F14" s="36" t="s">
        <v>63</v>
      </c>
      <c r="G14" s="36" t="s">
        <v>74</v>
      </c>
      <c r="H14" s="26" t="s">
        <v>66</v>
      </c>
      <c r="I14" s="34">
        <f>'Приложение 3'!J14</f>
        <v>622.5</v>
      </c>
      <c r="J14" s="34">
        <f>'Приложение 3'!K14</f>
        <v>538.9</v>
      </c>
      <c r="K14" s="34">
        <f>'Приложение 3'!L12</f>
        <v>549.9</v>
      </c>
    </row>
    <row r="15" spans="1:11" ht="90" customHeight="1" x14ac:dyDescent="0.25">
      <c r="A15" s="27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37</v>
      </c>
      <c r="C15" s="26" t="s">
        <v>39</v>
      </c>
      <c r="D15" s="36" t="s">
        <v>179</v>
      </c>
      <c r="E15" s="36" t="s">
        <v>8</v>
      </c>
      <c r="F15" s="36" t="s">
        <v>63</v>
      </c>
      <c r="G15" s="36" t="s">
        <v>239</v>
      </c>
      <c r="H15" s="26"/>
      <c r="I15" s="34">
        <f>I16</f>
        <v>100</v>
      </c>
      <c r="J15" s="34"/>
      <c r="K15" s="34"/>
    </row>
    <row r="16" spans="1:11" ht="107.25" customHeight="1" x14ac:dyDescent="0.25">
      <c r="A16" s="27" t="str">
        <f>'Приложение 3'!A13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37</v>
      </c>
      <c r="C16" s="26" t="s">
        <v>39</v>
      </c>
      <c r="D16" s="36" t="s">
        <v>179</v>
      </c>
      <c r="E16" s="36" t="s">
        <v>8</v>
      </c>
      <c r="F16" s="36" t="s">
        <v>63</v>
      </c>
      <c r="G16" s="36" t="s">
        <v>239</v>
      </c>
      <c r="H16" s="26" t="s">
        <v>65</v>
      </c>
      <c r="I16" s="34">
        <f>I17</f>
        <v>100</v>
      </c>
      <c r="J16" s="34"/>
      <c r="K16" s="34"/>
    </row>
    <row r="17" spans="1:11" ht="48.75" customHeight="1" x14ac:dyDescent="0.25">
      <c r="A17" s="27" t="str">
        <f>'Приложение 3'!A17</f>
        <v>Расходы на выплаты персоналу государственных (муниципальных) органов</v>
      </c>
      <c r="B17" s="26" t="s">
        <v>37</v>
      </c>
      <c r="C17" s="26" t="s">
        <v>39</v>
      </c>
      <c r="D17" s="36" t="s">
        <v>179</v>
      </c>
      <c r="E17" s="36" t="s">
        <v>8</v>
      </c>
      <c r="F17" s="36" t="s">
        <v>63</v>
      </c>
      <c r="G17" s="36" t="s">
        <v>239</v>
      </c>
      <c r="H17" s="26" t="s">
        <v>66</v>
      </c>
      <c r="I17" s="34">
        <f>'Приложение 3'!J17</f>
        <v>100</v>
      </c>
      <c r="J17" s="34"/>
      <c r="K17" s="34"/>
    </row>
    <row r="18" spans="1:11" ht="93" customHeight="1" x14ac:dyDescent="0.25">
      <c r="A18" s="27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26" t="s">
        <v>37</v>
      </c>
      <c r="C18" s="26" t="s">
        <v>45</v>
      </c>
      <c r="D18" s="36"/>
      <c r="E18" s="36"/>
      <c r="F18" s="36"/>
      <c r="G18" s="36"/>
      <c r="H18" s="26"/>
      <c r="I18" s="34">
        <f>I19+I29</f>
        <v>729.5</v>
      </c>
      <c r="J18" s="34">
        <f>J19+J29</f>
        <v>546.1</v>
      </c>
      <c r="K18" s="34">
        <f>K19+K29</f>
        <v>585.9</v>
      </c>
    </row>
    <row r="19" spans="1:11" ht="76.5" customHeight="1" x14ac:dyDescent="0.25">
      <c r="A19" s="27" t="str">
        <f>'Приложение 3'!A19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6" t="s">
        <v>37</v>
      </c>
      <c r="C19" s="26" t="s">
        <v>45</v>
      </c>
      <c r="D19" s="36" t="s">
        <v>179</v>
      </c>
      <c r="E19" s="36"/>
      <c r="F19" s="36"/>
      <c r="G19" s="36"/>
      <c r="H19" s="26"/>
      <c r="I19" s="34">
        <f t="shared" ref="I19:K19" si="1">I20</f>
        <v>729</v>
      </c>
      <c r="J19" s="34">
        <f t="shared" si="1"/>
        <v>545.6</v>
      </c>
      <c r="K19" s="34">
        <f t="shared" si="1"/>
        <v>585.29999999999995</v>
      </c>
    </row>
    <row r="20" spans="1:11" ht="62.25" customHeight="1" x14ac:dyDescent="0.25">
      <c r="A20" s="27" t="str">
        <f>'Приложение 3'!A20</f>
        <v>Расходы в рамках обеспечения деятельности Администрации Константиновского сельского поселения</v>
      </c>
      <c r="B20" s="26" t="s">
        <v>37</v>
      </c>
      <c r="C20" s="26" t="s">
        <v>45</v>
      </c>
      <c r="D20" s="36" t="s">
        <v>179</v>
      </c>
      <c r="E20" s="36" t="s">
        <v>9</v>
      </c>
      <c r="F20" s="36"/>
      <c r="G20" s="36"/>
      <c r="H20" s="26"/>
      <c r="I20" s="34">
        <f>I21+I24</f>
        <v>729</v>
      </c>
      <c r="J20" s="34">
        <f>J24+J21</f>
        <v>545.6</v>
      </c>
      <c r="K20" s="34">
        <f>K24+K21</f>
        <v>585.29999999999995</v>
      </c>
    </row>
    <row r="21" spans="1:11" ht="51" customHeight="1" x14ac:dyDescent="0.25">
      <c r="A21" s="27" t="str">
        <f>'Приложение 3'!A21</f>
        <v xml:space="preserve">Расходы на выплаты по оплате труда работников органов местного самоуправления </v>
      </c>
      <c r="B21" s="26" t="s">
        <v>37</v>
      </c>
      <c r="C21" s="26" t="s">
        <v>45</v>
      </c>
      <c r="D21" s="36" t="s">
        <v>179</v>
      </c>
      <c r="E21" s="36" t="s">
        <v>9</v>
      </c>
      <c r="F21" s="36" t="s">
        <v>63</v>
      </c>
      <c r="G21" s="36" t="s">
        <v>213</v>
      </c>
      <c r="H21" s="26"/>
      <c r="I21" s="34">
        <f t="shared" ref="I21:K22" si="2">I22</f>
        <v>534</v>
      </c>
      <c r="J21" s="34">
        <f t="shared" si="2"/>
        <v>406.7</v>
      </c>
      <c r="K21" s="34">
        <f t="shared" si="2"/>
        <v>450</v>
      </c>
    </row>
    <row r="22" spans="1:11" ht="105.75" customHeight="1" x14ac:dyDescent="0.25">
      <c r="A22" s="27" t="str">
        <f>'Приложение 3'!A22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6" t="s">
        <v>37</v>
      </c>
      <c r="C22" s="26" t="s">
        <v>45</v>
      </c>
      <c r="D22" s="36" t="s">
        <v>179</v>
      </c>
      <c r="E22" s="36" t="s">
        <v>9</v>
      </c>
      <c r="F22" s="36" t="s">
        <v>63</v>
      </c>
      <c r="G22" s="36" t="s">
        <v>213</v>
      </c>
      <c r="H22" s="26" t="s">
        <v>65</v>
      </c>
      <c r="I22" s="34">
        <f t="shared" si="2"/>
        <v>534</v>
      </c>
      <c r="J22" s="34">
        <f t="shared" si="2"/>
        <v>406.7</v>
      </c>
      <c r="K22" s="34">
        <f t="shared" si="2"/>
        <v>450</v>
      </c>
    </row>
    <row r="23" spans="1:11" ht="53.25" customHeight="1" x14ac:dyDescent="0.25">
      <c r="A23" s="27" t="str">
        <f>'Приложение 3'!A23</f>
        <v>Расходы на выплаты персоналу государственных (муниципальных) органов</v>
      </c>
      <c r="B23" s="26" t="s">
        <v>37</v>
      </c>
      <c r="C23" s="26" t="s">
        <v>45</v>
      </c>
      <c r="D23" s="36" t="s">
        <v>179</v>
      </c>
      <c r="E23" s="36" t="s">
        <v>9</v>
      </c>
      <c r="F23" s="36" t="s">
        <v>63</v>
      </c>
      <c r="G23" s="36" t="s">
        <v>213</v>
      </c>
      <c r="H23" s="26" t="s">
        <v>66</v>
      </c>
      <c r="I23" s="34">
        <f>'Приложение 3'!J23</f>
        <v>534</v>
      </c>
      <c r="J23" s="34">
        <f>'Приложение 3'!K23</f>
        <v>406.7</v>
      </c>
      <c r="K23" s="34">
        <f>'Приложение 3'!L23</f>
        <v>450</v>
      </c>
    </row>
    <row r="24" spans="1:11" ht="51" customHeight="1" x14ac:dyDescent="0.25">
      <c r="A24" s="27" t="str">
        <f>'Приложение 3'!A24</f>
        <v>Расходы на обеспечение выполнения функций органов местного самоуправления</v>
      </c>
      <c r="B24" s="26" t="s">
        <v>37</v>
      </c>
      <c r="C24" s="26" t="s">
        <v>45</v>
      </c>
      <c r="D24" s="36">
        <v>65</v>
      </c>
      <c r="E24" s="36">
        <v>2</v>
      </c>
      <c r="F24" s="36" t="s">
        <v>63</v>
      </c>
      <c r="G24" s="36" t="s">
        <v>75</v>
      </c>
      <c r="H24" s="33"/>
      <c r="I24" s="34">
        <f>+I25+I27</f>
        <v>195</v>
      </c>
      <c r="J24" s="34">
        <f>J25+J27</f>
        <v>138.9</v>
      </c>
      <c r="K24" s="34">
        <f>+K25+K27</f>
        <v>135.30000000000001</v>
      </c>
    </row>
    <row r="25" spans="1:11" ht="45" x14ac:dyDescent="0.25">
      <c r="A25" s="27" t="s">
        <v>211</v>
      </c>
      <c r="B25" s="26" t="s">
        <v>37</v>
      </c>
      <c r="C25" s="26" t="s">
        <v>45</v>
      </c>
      <c r="D25" s="36">
        <v>65</v>
      </c>
      <c r="E25" s="36">
        <v>2</v>
      </c>
      <c r="F25" s="36" t="s">
        <v>63</v>
      </c>
      <c r="G25" s="36" t="s">
        <v>75</v>
      </c>
      <c r="H25" s="33" t="s">
        <v>67</v>
      </c>
      <c r="I25" s="34">
        <f t="shared" ref="I25:K25" si="3">I26</f>
        <v>193</v>
      </c>
      <c r="J25" s="34">
        <f t="shared" si="3"/>
        <v>136.9</v>
      </c>
      <c r="K25" s="34">
        <f t="shared" si="3"/>
        <v>133.30000000000001</v>
      </c>
    </row>
    <row r="26" spans="1:11" ht="45" x14ac:dyDescent="0.25">
      <c r="A26" s="27" t="s">
        <v>46</v>
      </c>
      <c r="B26" s="26" t="s">
        <v>37</v>
      </c>
      <c r="C26" s="26" t="s">
        <v>45</v>
      </c>
      <c r="D26" s="36">
        <v>65</v>
      </c>
      <c r="E26" s="36">
        <v>2</v>
      </c>
      <c r="F26" s="36" t="s">
        <v>63</v>
      </c>
      <c r="G26" s="36" t="s">
        <v>75</v>
      </c>
      <c r="H26" s="33" t="s">
        <v>68</v>
      </c>
      <c r="I26" s="34">
        <f>'Приложение 3'!J26</f>
        <v>193</v>
      </c>
      <c r="J26" s="34">
        <f>'Приложение 3'!K26</f>
        <v>136.9</v>
      </c>
      <c r="K26" s="34">
        <f>'Приложение 3'!L26</f>
        <v>133.30000000000001</v>
      </c>
    </row>
    <row r="27" spans="1:11" ht="15" x14ac:dyDescent="0.25">
      <c r="A27" s="27" t="s">
        <v>47</v>
      </c>
      <c r="B27" s="26" t="s">
        <v>37</v>
      </c>
      <c r="C27" s="26" t="s">
        <v>45</v>
      </c>
      <c r="D27" s="36">
        <v>65</v>
      </c>
      <c r="E27" s="36">
        <v>2</v>
      </c>
      <c r="F27" s="36" t="s">
        <v>63</v>
      </c>
      <c r="G27" s="36" t="s">
        <v>75</v>
      </c>
      <c r="H27" s="33" t="s">
        <v>69</v>
      </c>
      <c r="I27" s="34">
        <f t="shared" ref="I27" si="4">I28</f>
        <v>2</v>
      </c>
      <c r="J27" s="34">
        <f>J28</f>
        <v>2</v>
      </c>
      <c r="K27" s="34">
        <f>K28</f>
        <v>2</v>
      </c>
    </row>
    <row r="28" spans="1:11" ht="30" x14ac:dyDescent="0.25">
      <c r="A28" s="27" t="s">
        <v>48</v>
      </c>
      <c r="B28" s="26" t="s">
        <v>37</v>
      </c>
      <c r="C28" s="26" t="s">
        <v>45</v>
      </c>
      <c r="D28" s="36">
        <v>65</v>
      </c>
      <c r="E28" s="36">
        <v>2</v>
      </c>
      <c r="F28" s="36" t="s">
        <v>63</v>
      </c>
      <c r="G28" s="36" t="s">
        <v>75</v>
      </c>
      <c r="H28" s="33" t="s">
        <v>70</v>
      </c>
      <c r="I28" s="34">
        <f>'Приложение 3'!J28</f>
        <v>2</v>
      </c>
      <c r="J28" s="34">
        <f>'Приложение 3'!K28</f>
        <v>2</v>
      </c>
      <c r="K28" s="34">
        <f>'Приложение 3'!L28</f>
        <v>2</v>
      </c>
    </row>
    <row r="29" spans="1:11" ht="90" x14ac:dyDescent="0.25">
      <c r="A29" s="27" t="s">
        <v>200</v>
      </c>
      <c r="B29" s="26" t="s">
        <v>37</v>
      </c>
      <c r="C29" s="26" t="s">
        <v>45</v>
      </c>
      <c r="D29" s="36">
        <v>89</v>
      </c>
      <c r="E29" s="36"/>
      <c r="F29" s="36"/>
      <c r="G29" s="36"/>
      <c r="H29" s="33"/>
      <c r="I29" s="34">
        <f t="shared" ref="I29:K30" si="5">I30</f>
        <v>0.5</v>
      </c>
      <c r="J29" s="34">
        <f t="shared" si="5"/>
        <v>0.5</v>
      </c>
      <c r="K29" s="34">
        <f t="shared" si="5"/>
        <v>0.6</v>
      </c>
    </row>
    <row r="30" spans="1:11" ht="105" x14ac:dyDescent="0.25">
      <c r="A30" s="27" t="s">
        <v>203</v>
      </c>
      <c r="B30" s="26" t="s">
        <v>37</v>
      </c>
      <c r="C30" s="26" t="s">
        <v>45</v>
      </c>
      <c r="D30" s="36">
        <v>89</v>
      </c>
      <c r="E30" s="36">
        <v>1</v>
      </c>
      <c r="F30" s="36"/>
      <c r="G30" s="36"/>
      <c r="H30" s="33"/>
      <c r="I30" s="34">
        <f>I31</f>
        <v>0.5</v>
      </c>
      <c r="J30" s="34">
        <f t="shared" si="5"/>
        <v>0.5</v>
      </c>
      <c r="K30" s="34">
        <f t="shared" si="5"/>
        <v>0.6</v>
      </c>
    </row>
    <row r="31" spans="1:11" ht="150" x14ac:dyDescent="0.25">
      <c r="A31" s="27" t="s">
        <v>34</v>
      </c>
      <c r="B31" s="26" t="s">
        <v>37</v>
      </c>
      <c r="C31" s="26" t="s">
        <v>45</v>
      </c>
      <c r="D31" s="36">
        <v>89</v>
      </c>
      <c r="E31" s="36">
        <v>1</v>
      </c>
      <c r="F31" s="36" t="s">
        <v>63</v>
      </c>
      <c r="G31" s="36" t="s">
        <v>76</v>
      </c>
      <c r="H31" s="33"/>
      <c r="I31" s="35">
        <f t="shared" ref="I31:K32" si="6">I32</f>
        <v>0.5</v>
      </c>
      <c r="J31" s="35">
        <f t="shared" si="6"/>
        <v>0.5</v>
      </c>
      <c r="K31" s="35">
        <f t="shared" si="6"/>
        <v>0.6</v>
      </c>
    </row>
    <row r="32" spans="1:11" ht="45" x14ac:dyDescent="0.25">
      <c r="A32" s="27" t="s">
        <v>211</v>
      </c>
      <c r="B32" s="26" t="s">
        <v>37</v>
      </c>
      <c r="C32" s="26" t="s">
        <v>45</v>
      </c>
      <c r="D32" s="36">
        <v>89</v>
      </c>
      <c r="E32" s="36">
        <v>1</v>
      </c>
      <c r="F32" s="36" t="s">
        <v>63</v>
      </c>
      <c r="G32" s="36" t="s">
        <v>76</v>
      </c>
      <c r="H32" s="33" t="s">
        <v>67</v>
      </c>
      <c r="I32" s="35">
        <f t="shared" si="6"/>
        <v>0.5</v>
      </c>
      <c r="J32" s="35">
        <f t="shared" si="6"/>
        <v>0.5</v>
      </c>
      <c r="K32" s="35">
        <f t="shared" si="6"/>
        <v>0.6</v>
      </c>
    </row>
    <row r="33" spans="1:11" ht="45" x14ac:dyDescent="0.25">
      <c r="A33" s="27" t="s">
        <v>46</v>
      </c>
      <c r="B33" s="26" t="s">
        <v>37</v>
      </c>
      <c r="C33" s="26" t="s">
        <v>45</v>
      </c>
      <c r="D33" s="36">
        <v>89</v>
      </c>
      <c r="E33" s="36">
        <v>1</v>
      </c>
      <c r="F33" s="36" t="s">
        <v>63</v>
      </c>
      <c r="G33" s="36" t="s">
        <v>76</v>
      </c>
      <c r="H33" s="33" t="s">
        <v>68</v>
      </c>
      <c r="I33" s="35">
        <f>'Приложение 3'!J33</f>
        <v>0.5</v>
      </c>
      <c r="J33" s="35">
        <f>'Приложение 3'!K33</f>
        <v>0.5</v>
      </c>
      <c r="K33" s="35">
        <f>'Приложение 3'!L33</f>
        <v>0.6</v>
      </c>
    </row>
    <row r="34" spans="1:11" ht="15" x14ac:dyDescent="0.25">
      <c r="A34" s="27" t="s">
        <v>50</v>
      </c>
      <c r="B34" s="147" t="s">
        <v>37</v>
      </c>
      <c r="C34" s="147" t="s">
        <v>18</v>
      </c>
      <c r="D34" s="36"/>
      <c r="E34" s="36"/>
      <c r="F34" s="36"/>
      <c r="G34" s="36"/>
      <c r="H34" s="151"/>
      <c r="I34" s="39">
        <f t="shared" ref="I34:K36" si="7">I35</f>
        <v>5</v>
      </c>
      <c r="J34" s="34">
        <f t="shared" si="7"/>
        <v>5</v>
      </c>
      <c r="K34" s="34">
        <f t="shared" si="7"/>
        <v>5</v>
      </c>
    </row>
    <row r="35" spans="1:11" ht="90" x14ac:dyDescent="0.25">
      <c r="A35" s="27" t="s">
        <v>204</v>
      </c>
      <c r="B35" s="26" t="s">
        <v>37</v>
      </c>
      <c r="C35" s="26" t="s">
        <v>18</v>
      </c>
      <c r="D35" s="36" t="s">
        <v>77</v>
      </c>
      <c r="E35" s="36"/>
      <c r="F35" s="36"/>
      <c r="G35" s="36"/>
      <c r="H35" s="33"/>
      <c r="I35" s="34">
        <f t="shared" si="7"/>
        <v>5</v>
      </c>
      <c r="J35" s="34">
        <f t="shared" si="7"/>
        <v>5</v>
      </c>
      <c r="K35" s="34">
        <f t="shared" si="7"/>
        <v>5</v>
      </c>
    </row>
    <row r="36" spans="1:11" ht="105" x14ac:dyDescent="0.25">
      <c r="A36" s="27" t="s">
        <v>203</v>
      </c>
      <c r="B36" s="26" t="s">
        <v>37</v>
      </c>
      <c r="C36" s="26" t="s">
        <v>18</v>
      </c>
      <c r="D36" s="36" t="s">
        <v>77</v>
      </c>
      <c r="E36" s="36" t="s">
        <v>8</v>
      </c>
      <c r="F36" s="36"/>
      <c r="G36" s="36"/>
      <c r="H36" s="33"/>
      <c r="I36" s="34">
        <f t="shared" si="7"/>
        <v>5</v>
      </c>
      <c r="J36" s="34">
        <f t="shared" si="7"/>
        <v>5</v>
      </c>
      <c r="K36" s="34">
        <f t="shared" si="7"/>
        <v>5</v>
      </c>
    </row>
    <row r="37" spans="1:11" ht="61.5" customHeight="1" x14ac:dyDescent="0.25">
      <c r="A37" s="27" t="str">
        <f>'Приложение 3'!A37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37" s="26" t="s">
        <v>37</v>
      </c>
      <c r="C37" s="26" t="s">
        <v>18</v>
      </c>
      <c r="D37" s="36" t="s">
        <v>77</v>
      </c>
      <c r="E37" s="36" t="s">
        <v>8</v>
      </c>
      <c r="F37" s="36" t="s">
        <v>63</v>
      </c>
      <c r="G37" s="36" t="s">
        <v>79</v>
      </c>
      <c r="H37" s="33"/>
      <c r="I37" s="34">
        <f>I39</f>
        <v>5</v>
      </c>
      <c r="J37" s="34">
        <f>J39</f>
        <v>5</v>
      </c>
      <c r="K37" s="34">
        <f>K39</f>
        <v>5</v>
      </c>
    </row>
    <row r="38" spans="1:11" ht="17.25" customHeight="1" x14ac:dyDescent="0.25">
      <c r="A38" s="27" t="s">
        <v>47</v>
      </c>
      <c r="B38" s="26" t="s">
        <v>37</v>
      </c>
      <c r="C38" s="26" t="s">
        <v>18</v>
      </c>
      <c r="D38" s="36" t="s">
        <v>77</v>
      </c>
      <c r="E38" s="36" t="s">
        <v>8</v>
      </c>
      <c r="F38" s="36" t="s">
        <v>63</v>
      </c>
      <c r="G38" s="36" t="s">
        <v>79</v>
      </c>
      <c r="H38" s="33" t="s">
        <v>69</v>
      </c>
      <c r="I38" s="34">
        <f>I39</f>
        <v>5</v>
      </c>
      <c r="J38" s="34">
        <f>J39</f>
        <v>5</v>
      </c>
      <c r="K38" s="34">
        <f>K39</f>
        <v>5</v>
      </c>
    </row>
    <row r="39" spans="1:11" ht="15" x14ac:dyDescent="0.25">
      <c r="A39" s="27" t="s">
        <v>51</v>
      </c>
      <c r="B39" s="26" t="s">
        <v>37</v>
      </c>
      <c r="C39" s="26" t="s">
        <v>52</v>
      </c>
      <c r="D39" s="36" t="s">
        <v>77</v>
      </c>
      <c r="E39" s="36" t="s">
        <v>8</v>
      </c>
      <c r="F39" s="36" t="s">
        <v>63</v>
      </c>
      <c r="G39" s="36" t="s">
        <v>79</v>
      </c>
      <c r="H39" s="33" t="s">
        <v>71</v>
      </c>
      <c r="I39" s="34">
        <f>'Приложение 3'!J39</f>
        <v>5</v>
      </c>
      <c r="J39" s="34">
        <f>'Приложение 3'!K39</f>
        <v>5</v>
      </c>
      <c r="K39" s="34">
        <f>'Приложение 3'!L39</f>
        <v>5</v>
      </c>
    </row>
    <row r="40" spans="1:11" ht="15" x14ac:dyDescent="0.25">
      <c r="A40" s="24" t="s">
        <v>152</v>
      </c>
      <c r="B40" s="25" t="s">
        <v>39</v>
      </c>
      <c r="C40" s="26"/>
      <c r="D40" s="36"/>
      <c r="E40" s="36"/>
      <c r="F40" s="36"/>
      <c r="G40" s="36"/>
      <c r="H40" s="33"/>
      <c r="I40" s="34">
        <f>I41</f>
        <v>173.9</v>
      </c>
      <c r="J40" s="34">
        <f t="shared" ref="J40:K40" si="8">J41</f>
        <v>180.2</v>
      </c>
      <c r="K40" s="34">
        <f t="shared" si="8"/>
        <v>180.2</v>
      </c>
    </row>
    <row r="41" spans="1:11" ht="30" x14ac:dyDescent="0.25">
      <c r="A41" s="27" t="s">
        <v>212</v>
      </c>
      <c r="B41" s="26" t="s">
        <v>39</v>
      </c>
      <c r="C41" s="26" t="s">
        <v>53</v>
      </c>
      <c r="D41" s="36"/>
      <c r="E41" s="36"/>
      <c r="F41" s="36"/>
      <c r="G41" s="36"/>
      <c r="H41" s="33"/>
      <c r="I41" s="34">
        <f t="shared" ref="I41:K47" si="9">I42</f>
        <v>173.9</v>
      </c>
      <c r="J41" s="34">
        <f t="shared" si="9"/>
        <v>180.2</v>
      </c>
      <c r="K41" s="34">
        <f t="shared" si="9"/>
        <v>180.2</v>
      </c>
    </row>
    <row r="42" spans="1:11" ht="95.25" customHeight="1" x14ac:dyDescent="0.25">
      <c r="A42" s="27" t="str">
        <f>'Приложение 3'!A42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2" s="26" t="s">
        <v>39</v>
      </c>
      <c r="C42" s="26" t="s">
        <v>53</v>
      </c>
      <c r="D42" s="36" t="s">
        <v>77</v>
      </c>
      <c r="E42" s="36"/>
      <c r="F42" s="36"/>
      <c r="G42" s="36"/>
      <c r="H42" s="33"/>
      <c r="I42" s="34">
        <f>I43</f>
        <v>173.9</v>
      </c>
      <c r="J42" s="34">
        <f t="shared" si="9"/>
        <v>180.2</v>
      </c>
      <c r="K42" s="34">
        <f t="shared" si="9"/>
        <v>180.2</v>
      </c>
    </row>
    <row r="43" spans="1:11" ht="105.75" customHeight="1" x14ac:dyDescent="0.25">
      <c r="A43" s="27" t="str">
        <f>A36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43" s="26" t="s">
        <v>39</v>
      </c>
      <c r="C43" s="26" t="s">
        <v>53</v>
      </c>
      <c r="D43" s="36" t="s">
        <v>77</v>
      </c>
      <c r="E43" s="36" t="s">
        <v>8</v>
      </c>
      <c r="F43" s="36"/>
      <c r="G43" s="36"/>
      <c r="H43" s="33"/>
      <c r="I43" s="34">
        <f>I44</f>
        <v>173.9</v>
      </c>
      <c r="J43" s="34">
        <f>J44</f>
        <v>180.2</v>
      </c>
      <c r="K43" s="34">
        <f>K44</f>
        <v>180.2</v>
      </c>
    </row>
    <row r="44" spans="1:11" ht="96" customHeight="1" x14ac:dyDescent="0.25">
      <c r="A44" s="27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6" t="s">
        <v>39</v>
      </c>
      <c r="C44" s="26" t="s">
        <v>53</v>
      </c>
      <c r="D44" s="36" t="s">
        <v>77</v>
      </c>
      <c r="E44" s="36" t="s">
        <v>8</v>
      </c>
      <c r="F44" s="36" t="s">
        <v>63</v>
      </c>
      <c r="G44" s="36" t="s">
        <v>153</v>
      </c>
      <c r="H44" s="33"/>
      <c r="I44" s="34">
        <f>I47+I45</f>
        <v>173.9</v>
      </c>
      <c r="J44" s="34">
        <f t="shared" ref="J44:K44" si="10">J47+J45</f>
        <v>180.2</v>
      </c>
      <c r="K44" s="34">
        <f t="shared" si="10"/>
        <v>180.2</v>
      </c>
    </row>
    <row r="45" spans="1:11" ht="105" x14ac:dyDescent="0.25">
      <c r="A45" s="27" t="s">
        <v>42</v>
      </c>
      <c r="B45" s="26" t="s">
        <v>39</v>
      </c>
      <c r="C45" s="26" t="s">
        <v>53</v>
      </c>
      <c r="D45" s="36" t="s">
        <v>77</v>
      </c>
      <c r="E45" s="36" t="s">
        <v>8</v>
      </c>
      <c r="F45" s="36" t="s">
        <v>63</v>
      </c>
      <c r="G45" s="36" t="s">
        <v>153</v>
      </c>
      <c r="H45" s="33" t="s">
        <v>65</v>
      </c>
      <c r="I45" s="34">
        <f>I46</f>
        <v>169.9</v>
      </c>
      <c r="J45" s="34">
        <f t="shared" ref="J45:K45" si="11">J46</f>
        <v>176.2</v>
      </c>
      <c r="K45" s="34">
        <f t="shared" si="11"/>
        <v>176.2</v>
      </c>
    </row>
    <row r="46" spans="1:11" ht="48.75" customHeight="1" x14ac:dyDescent="0.25">
      <c r="A46" s="27" t="s">
        <v>43</v>
      </c>
      <c r="B46" s="26" t="s">
        <v>39</v>
      </c>
      <c r="C46" s="26" t="s">
        <v>53</v>
      </c>
      <c r="D46" s="36" t="s">
        <v>77</v>
      </c>
      <c r="E46" s="36" t="s">
        <v>8</v>
      </c>
      <c r="F46" s="36" t="s">
        <v>63</v>
      </c>
      <c r="G46" s="36" t="s">
        <v>153</v>
      </c>
      <c r="H46" s="33" t="s">
        <v>66</v>
      </c>
      <c r="I46" s="34">
        <f>'Приложение 3'!J46</f>
        <v>169.9</v>
      </c>
      <c r="J46" s="34">
        <f>'Приложение 3'!K46</f>
        <v>176.2</v>
      </c>
      <c r="K46" s="34">
        <f>'Приложение 3'!L46</f>
        <v>176.2</v>
      </c>
    </row>
    <row r="47" spans="1:11" ht="45" x14ac:dyDescent="0.25">
      <c r="A47" s="27" t="s">
        <v>211</v>
      </c>
      <c r="B47" s="26" t="s">
        <v>39</v>
      </c>
      <c r="C47" s="26" t="s">
        <v>53</v>
      </c>
      <c r="D47" s="36" t="s">
        <v>77</v>
      </c>
      <c r="E47" s="36" t="s">
        <v>8</v>
      </c>
      <c r="F47" s="36" t="s">
        <v>63</v>
      </c>
      <c r="G47" s="36" t="s">
        <v>153</v>
      </c>
      <c r="H47" s="33" t="s">
        <v>67</v>
      </c>
      <c r="I47" s="34">
        <f t="shared" ref="I47" si="12">I48</f>
        <v>4</v>
      </c>
      <c r="J47" s="34">
        <f t="shared" si="9"/>
        <v>4</v>
      </c>
      <c r="K47" s="34">
        <f t="shared" si="9"/>
        <v>4</v>
      </c>
    </row>
    <row r="48" spans="1:11" ht="45" x14ac:dyDescent="0.25">
      <c r="A48" s="27" t="s">
        <v>46</v>
      </c>
      <c r="B48" s="26" t="s">
        <v>39</v>
      </c>
      <c r="C48" s="26" t="s">
        <v>53</v>
      </c>
      <c r="D48" s="36" t="s">
        <v>77</v>
      </c>
      <c r="E48" s="36" t="s">
        <v>8</v>
      </c>
      <c r="F48" s="36" t="s">
        <v>63</v>
      </c>
      <c r="G48" s="36" t="s">
        <v>153</v>
      </c>
      <c r="H48" s="33" t="s">
        <v>68</v>
      </c>
      <c r="I48" s="34">
        <f>'Приложение 3'!J48</f>
        <v>4</v>
      </c>
      <c r="J48" s="34">
        <f>'Приложение 3'!K48</f>
        <v>4</v>
      </c>
      <c r="K48" s="34">
        <f>'Приложение 3'!L48</f>
        <v>4</v>
      </c>
    </row>
    <row r="49" spans="1:11" ht="15" x14ac:dyDescent="0.25">
      <c r="A49" s="24" t="s">
        <v>54</v>
      </c>
      <c r="B49" s="25" t="s">
        <v>45</v>
      </c>
      <c r="C49" s="26"/>
      <c r="D49" s="36"/>
      <c r="E49" s="36"/>
      <c r="F49" s="36"/>
      <c r="G49" s="36"/>
      <c r="H49" s="33"/>
      <c r="I49" s="34">
        <f>I50</f>
        <v>278</v>
      </c>
      <c r="J49" s="34">
        <f>J50</f>
        <v>295</v>
      </c>
      <c r="K49" s="34">
        <f>K50</f>
        <v>306</v>
      </c>
    </row>
    <row r="50" spans="1:11" ht="15" customHeight="1" x14ac:dyDescent="0.25">
      <c r="A50" s="27" t="s">
        <v>56</v>
      </c>
      <c r="B50" s="26" t="s">
        <v>45</v>
      </c>
      <c r="C50" s="26" t="s">
        <v>57</v>
      </c>
      <c r="D50" s="36"/>
      <c r="E50" s="36"/>
      <c r="F50" s="36"/>
      <c r="G50" s="36"/>
      <c r="H50" s="33"/>
      <c r="I50" s="34">
        <f t="shared" ref="I50:I53" si="13">I51</f>
        <v>278</v>
      </c>
      <c r="J50" s="34">
        <f t="shared" ref="J50:K50" si="14">J51</f>
        <v>295</v>
      </c>
      <c r="K50" s="34">
        <f t="shared" si="14"/>
        <v>306</v>
      </c>
    </row>
    <row r="51" spans="1:11" ht="90.75" customHeight="1" x14ac:dyDescent="0.25">
      <c r="A51" s="28" t="str">
        <f>'Приложение 3'!A51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51" s="26" t="s">
        <v>45</v>
      </c>
      <c r="C51" s="26" t="s">
        <v>57</v>
      </c>
      <c r="D51" s="36" t="s">
        <v>209</v>
      </c>
      <c r="E51" s="36"/>
      <c r="F51" s="36"/>
      <c r="G51" s="36"/>
      <c r="H51" s="33"/>
      <c r="I51" s="34">
        <f>I52</f>
        <v>278</v>
      </c>
      <c r="J51" s="34">
        <f t="shared" ref="J51:K51" si="15">J52</f>
        <v>295</v>
      </c>
      <c r="K51" s="34">
        <f t="shared" si="15"/>
        <v>306</v>
      </c>
    </row>
    <row r="52" spans="1:11" ht="60" customHeight="1" x14ac:dyDescent="0.25">
      <c r="A52" s="28" t="str">
        <f>'Приложение 3'!A52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52" s="26" t="s">
        <v>45</v>
      </c>
      <c r="C52" s="26" t="s">
        <v>57</v>
      </c>
      <c r="D52" s="36" t="s">
        <v>209</v>
      </c>
      <c r="E52" s="36" t="s">
        <v>78</v>
      </c>
      <c r="F52" s="36" t="s">
        <v>37</v>
      </c>
      <c r="G52" s="36"/>
      <c r="H52" s="33"/>
      <c r="I52" s="34">
        <f>I53</f>
        <v>278</v>
      </c>
      <c r="J52" s="34">
        <f>J53</f>
        <v>295</v>
      </c>
      <c r="K52" s="34">
        <f>K53</f>
        <v>306</v>
      </c>
    </row>
    <row r="53" spans="1:11" ht="334.5" customHeight="1" x14ac:dyDescent="0.25">
      <c r="A53" s="28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6" t="s">
        <v>45</v>
      </c>
      <c r="C53" s="26" t="s">
        <v>57</v>
      </c>
      <c r="D53" s="36" t="s">
        <v>209</v>
      </c>
      <c r="E53" s="36" t="s">
        <v>78</v>
      </c>
      <c r="F53" s="36" t="s">
        <v>37</v>
      </c>
      <c r="G53" s="36" t="s">
        <v>240</v>
      </c>
      <c r="H53" s="33"/>
      <c r="I53" s="34">
        <f t="shared" si="13"/>
        <v>278</v>
      </c>
      <c r="J53" s="34">
        <f>J54</f>
        <v>295</v>
      </c>
      <c r="K53" s="34">
        <f t="shared" ref="K53" si="16">K54</f>
        <v>306</v>
      </c>
    </row>
    <row r="54" spans="1:11" ht="48.75" customHeight="1" x14ac:dyDescent="0.25">
      <c r="A54" s="27" t="s">
        <v>211</v>
      </c>
      <c r="B54" s="26" t="s">
        <v>45</v>
      </c>
      <c r="C54" s="26" t="s">
        <v>57</v>
      </c>
      <c r="D54" s="36" t="s">
        <v>209</v>
      </c>
      <c r="E54" s="36" t="s">
        <v>78</v>
      </c>
      <c r="F54" s="36" t="s">
        <v>37</v>
      </c>
      <c r="G54" s="36" t="s">
        <v>240</v>
      </c>
      <c r="H54" s="33" t="s">
        <v>67</v>
      </c>
      <c r="I54" s="34">
        <f>I55</f>
        <v>278</v>
      </c>
      <c r="J54" s="34">
        <f>J55</f>
        <v>295</v>
      </c>
      <c r="K54" s="34">
        <f t="shared" ref="K54" si="17">K55</f>
        <v>306</v>
      </c>
    </row>
    <row r="55" spans="1:11" ht="45" x14ac:dyDescent="0.25">
      <c r="A55" s="27" t="s">
        <v>46</v>
      </c>
      <c r="B55" s="26" t="s">
        <v>45</v>
      </c>
      <c r="C55" s="26" t="s">
        <v>57</v>
      </c>
      <c r="D55" s="36" t="s">
        <v>209</v>
      </c>
      <c r="E55" s="36" t="s">
        <v>78</v>
      </c>
      <c r="F55" s="36" t="s">
        <v>37</v>
      </c>
      <c r="G55" s="36" t="s">
        <v>240</v>
      </c>
      <c r="H55" s="33" t="s">
        <v>68</v>
      </c>
      <c r="I55" s="34">
        <f>'Приложение 3'!J55</f>
        <v>278</v>
      </c>
      <c r="J55" s="34">
        <f>'Приложение 3'!K55</f>
        <v>295</v>
      </c>
      <c r="K55" s="34">
        <f>'Приложение 3'!L55</f>
        <v>306</v>
      </c>
    </row>
    <row r="56" spans="1:11" ht="18" customHeight="1" x14ac:dyDescent="0.25">
      <c r="A56" s="181" t="s">
        <v>58</v>
      </c>
      <c r="B56" s="180" t="s">
        <v>49</v>
      </c>
      <c r="C56" s="26"/>
      <c r="D56" s="36"/>
      <c r="E56" s="36"/>
      <c r="F56" s="36"/>
      <c r="G56" s="36"/>
      <c r="H56" s="33"/>
      <c r="I56" s="34">
        <f>I57</f>
        <v>167</v>
      </c>
      <c r="J56" s="34">
        <f t="shared" ref="J56:K56" si="18">J57</f>
        <v>89.2</v>
      </c>
      <c r="K56" s="34">
        <f t="shared" si="18"/>
        <v>35.700000000000003</v>
      </c>
    </row>
    <row r="57" spans="1:11" ht="15" x14ac:dyDescent="0.25">
      <c r="A57" s="29" t="s">
        <v>64</v>
      </c>
      <c r="B57" s="26" t="s">
        <v>49</v>
      </c>
      <c r="C57" s="26" t="s">
        <v>53</v>
      </c>
      <c r="D57" s="36"/>
      <c r="E57" s="36"/>
      <c r="F57" s="36"/>
      <c r="G57" s="36"/>
      <c r="H57" s="26"/>
      <c r="I57" s="34">
        <f t="shared" ref="I57:K59" si="19">I58</f>
        <v>167</v>
      </c>
      <c r="J57" s="34">
        <f t="shared" si="19"/>
        <v>89.2</v>
      </c>
      <c r="K57" s="34">
        <f t="shared" si="19"/>
        <v>35.700000000000003</v>
      </c>
    </row>
    <row r="58" spans="1:11" ht="93" customHeight="1" x14ac:dyDescent="0.25">
      <c r="A58" s="29" t="str">
        <f>'Приложение 3'!A58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58" s="26" t="s">
        <v>49</v>
      </c>
      <c r="C58" s="26" t="s">
        <v>53</v>
      </c>
      <c r="D58" s="36" t="s">
        <v>17</v>
      </c>
      <c r="E58" s="36"/>
      <c r="F58" s="36"/>
      <c r="G58" s="36"/>
      <c r="H58" s="26"/>
      <c r="I58" s="34">
        <f t="shared" si="19"/>
        <v>167</v>
      </c>
      <c r="J58" s="34">
        <f t="shared" si="19"/>
        <v>89.2</v>
      </c>
      <c r="K58" s="34">
        <f t="shared" si="19"/>
        <v>35.700000000000003</v>
      </c>
    </row>
    <row r="59" spans="1:11" ht="30" x14ac:dyDescent="0.25">
      <c r="A59" s="30" t="s">
        <v>177</v>
      </c>
      <c r="B59" s="26" t="s">
        <v>49</v>
      </c>
      <c r="C59" s="26" t="s">
        <v>53</v>
      </c>
      <c r="D59" s="36" t="s">
        <v>17</v>
      </c>
      <c r="E59" s="36" t="s">
        <v>78</v>
      </c>
      <c r="F59" s="36" t="s">
        <v>176</v>
      </c>
      <c r="G59" s="36"/>
      <c r="H59" s="26"/>
      <c r="I59" s="34">
        <f t="shared" si="19"/>
        <v>167</v>
      </c>
      <c r="J59" s="34">
        <f t="shared" si="19"/>
        <v>89.2</v>
      </c>
      <c r="K59" s="34">
        <f t="shared" si="19"/>
        <v>35.700000000000003</v>
      </c>
    </row>
    <row r="60" spans="1:11" ht="30" customHeight="1" x14ac:dyDescent="0.25">
      <c r="A60" s="29" t="str">
        <f>'Приложение 3'!A60</f>
        <v>Прочие мероприятия по благоустройству</v>
      </c>
      <c r="B60" s="26" t="s">
        <v>49</v>
      </c>
      <c r="C60" s="26" t="s">
        <v>53</v>
      </c>
      <c r="D60" s="36" t="s">
        <v>17</v>
      </c>
      <c r="E60" s="36" t="s">
        <v>78</v>
      </c>
      <c r="F60" s="36" t="s">
        <v>176</v>
      </c>
      <c r="G60" s="36" t="s">
        <v>154</v>
      </c>
      <c r="H60" s="26"/>
      <c r="I60" s="34">
        <f t="shared" ref="I60:K61" si="20">I61</f>
        <v>167</v>
      </c>
      <c r="J60" s="34">
        <f t="shared" si="20"/>
        <v>89.2</v>
      </c>
      <c r="K60" s="34">
        <f t="shared" si="20"/>
        <v>35.700000000000003</v>
      </c>
    </row>
    <row r="61" spans="1:11" ht="45" x14ac:dyDescent="0.25">
      <c r="A61" s="27" t="s">
        <v>211</v>
      </c>
      <c r="B61" s="26" t="s">
        <v>49</v>
      </c>
      <c r="C61" s="26" t="s">
        <v>53</v>
      </c>
      <c r="D61" s="36" t="s">
        <v>17</v>
      </c>
      <c r="E61" s="36" t="s">
        <v>78</v>
      </c>
      <c r="F61" s="36" t="s">
        <v>176</v>
      </c>
      <c r="G61" s="36" t="s">
        <v>154</v>
      </c>
      <c r="H61" s="26" t="s">
        <v>67</v>
      </c>
      <c r="I61" s="34">
        <f t="shared" si="20"/>
        <v>167</v>
      </c>
      <c r="J61" s="34">
        <f t="shared" si="20"/>
        <v>89.2</v>
      </c>
      <c r="K61" s="34">
        <f t="shared" si="20"/>
        <v>35.700000000000003</v>
      </c>
    </row>
    <row r="62" spans="1:11" ht="45" x14ac:dyDescent="0.25">
      <c r="A62" s="27" t="s">
        <v>46</v>
      </c>
      <c r="B62" s="26" t="s">
        <v>49</v>
      </c>
      <c r="C62" s="26" t="s">
        <v>53</v>
      </c>
      <c r="D62" s="36" t="s">
        <v>17</v>
      </c>
      <c r="E62" s="36" t="s">
        <v>78</v>
      </c>
      <c r="F62" s="36" t="s">
        <v>176</v>
      </c>
      <c r="G62" s="36" t="s">
        <v>154</v>
      </c>
      <c r="H62" s="26" t="s">
        <v>68</v>
      </c>
      <c r="I62" s="34">
        <f>'Приложение 3'!J62</f>
        <v>167</v>
      </c>
      <c r="J62" s="34">
        <f>'Приложение 3'!K62</f>
        <v>89.2</v>
      </c>
      <c r="K62" s="34">
        <f>'Приложение 3'!L62</f>
        <v>35.700000000000003</v>
      </c>
    </row>
    <row r="63" spans="1:11" ht="15" x14ac:dyDescent="0.25">
      <c r="A63" s="24" t="s">
        <v>59</v>
      </c>
      <c r="B63" s="25" t="s">
        <v>17</v>
      </c>
      <c r="C63" s="26"/>
      <c r="D63" s="36"/>
      <c r="E63" s="36"/>
      <c r="F63" s="36"/>
      <c r="G63" s="36"/>
      <c r="H63" s="33"/>
      <c r="I63" s="34">
        <f t="shared" ref="I63:K68" si="21">I64</f>
        <v>55.3</v>
      </c>
      <c r="J63" s="39">
        <f t="shared" si="21"/>
        <v>55.3</v>
      </c>
      <c r="K63" s="34">
        <f t="shared" si="21"/>
        <v>55.3</v>
      </c>
    </row>
    <row r="64" spans="1:11" ht="15" x14ac:dyDescent="0.25">
      <c r="A64" s="27" t="s">
        <v>60</v>
      </c>
      <c r="B64" s="26" t="s">
        <v>17</v>
      </c>
      <c r="C64" s="26" t="s">
        <v>37</v>
      </c>
      <c r="D64" s="36"/>
      <c r="E64" s="36"/>
      <c r="F64" s="36"/>
      <c r="G64" s="36"/>
      <c r="H64" s="33"/>
      <c r="I64" s="34">
        <f t="shared" si="21"/>
        <v>55.3</v>
      </c>
      <c r="J64" s="34">
        <f t="shared" si="21"/>
        <v>55.3</v>
      </c>
      <c r="K64" s="34">
        <f t="shared" si="21"/>
        <v>55.3</v>
      </c>
    </row>
    <row r="65" spans="1:11" ht="90" x14ac:dyDescent="0.25">
      <c r="A65" s="27" t="s">
        <v>205</v>
      </c>
      <c r="B65" s="26" t="s">
        <v>17</v>
      </c>
      <c r="C65" s="26" t="s">
        <v>37</v>
      </c>
      <c r="D65" s="36" t="s">
        <v>77</v>
      </c>
      <c r="E65" s="36"/>
      <c r="F65" s="36"/>
      <c r="G65" s="36"/>
      <c r="H65" s="33"/>
      <c r="I65" s="34">
        <f t="shared" si="21"/>
        <v>55.3</v>
      </c>
      <c r="J65" s="34">
        <f t="shared" si="21"/>
        <v>55.3</v>
      </c>
      <c r="K65" s="34">
        <f t="shared" si="21"/>
        <v>55.3</v>
      </c>
    </row>
    <row r="66" spans="1:11" ht="105" x14ac:dyDescent="0.25">
      <c r="A66" s="27" t="s">
        <v>206</v>
      </c>
      <c r="B66" s="26" t="s">
        <v>17</v>
      </c>
      <c r="C66" s="26" t="s">
        <v>37</v>
      </c>
      <c r="D66" s="36" t="s">
        <v>77</v>
      </c>
      <c r="E66" s="36" t="s">
        <v>8</v>
      </c>
      <c r="F66" s="36"/>
      <c r="G66" s="36"/>
      <c r="H66" s="33"/>
      <c r="I66" s="34">
        <f>I67</f>
        <v>55.3</v>
      </c>
      <c r="J66" s="34">
        <f>J67</f>
        <v>55.3</v>
      </c>
      <c r="K66" s="34">
        <f>K67</f>
        <v>55.3</v>
      </c>
    </row>
    <row r="67" spans="1:11" ht="30" x14ac:dyDescent="0.25">
      <c r="A67" s="27" t="s">
        <v>61</v>
      </c>
      <c r="B67" s="26" t="s">
        <v>17</v>
      </c>
      <c r="C67" s="26" t="s">
        <v>37</v>
      </c>
      <c r="D67" s="36" t="s">
        <v>77</v>
      </c>
      <c r="E67" s="36" t="s">
        <v>8</v>
      </c>
      <c r="F67" s="36" t="s">
        <v>63</v>
      </c>
      <c r="G67" s="36" t="s">
        <v>80</v>
      </c>
      <c r="H67" s="33"/>
      <c r="I67" s="34">
        <f t="shared" si="21"/>
        <v>55.3</v>
      </c>
      <c r="J67" s="34">
        <f t="shared" si="21"/>
        <v>55.3</v>
      </c>
      <c r="K67" s="34">
        <f t="shared" si="21"/>
        <v>55.3</v>
      </c>
    </row>
    <row r="68" spans="1:11" ht="30" x14ac:dyDescent="0.25">
      <c r="A68" s="27" t="s">
        <v>55</v>
      </c>
      <c r="B68" s="26" t="s">
        <v>17</v>
      </c>
      <c r="C68" s="26" t="s">
        <v>37</v>
      </c>
      <c r="D68" s="36" t="s">
        <v>77</v>
      </c>
      <c r="E68" s="36" t="s">
        <v>8</v>
      </c>
      <c r="F68" s="36" t="s">
        <v>63</v>
      </c>
      <c r="G68" s="36" t="s">
        <v>80</v>
      </c>
      <c r="H68" s="33" t="s">
        <v>72</v>
      </c>
      <c r="I68" s="34">
        <f>I69</f>
        <v>55.3</v>
      </c>
      <c r="J68" s="34">
        <f t="shared" si="21"/>
        <v>55.3</v>
      </c>
      <c r="K68" s="34">
        <f t="shared" si="21"/>
        <v>55.3</v>
      </c>
    </row>
    <row r="69" spans="1:11" ht="30" x14ac:dyDescent="0.25">
      <c r="A69" s="27" t="s">
        <v>62</v>
      </c>
      <c r="B69" s="26" t="s">
        <v>17</v>
      </c>
      <c r="C69" s="26" t="s">
        <v>37</v>
      </c>
      <c r="D69" s="36" t="s">
        <v>77</v>
      </c>
      <c r="E69" s="36" t="s">
        <v>8</v>
      </c>
      <c r="F69" s="36" t="s">
        <v>63</v>
      </c>
      <c r="G69" s="36" t="s">
        <v>80</v>
      </c>
      <c r="H69" s="33" t="s">
        <v>73</v>
      </c>
      <c r="I69" s="34">
        <f>'Приложение 3'!J69</f>
        <v>55.3</v>
      </c>
      <c r="J69" s="34">
        <f>'Приложение 3'!K69</f>
        <v>55.3</v>
      </c>
      <c r="K69" s="34">
        <f>'Приложение 3'!L69</f>
        <v>55.3</v>
      </c>
    </row>
    <row r="70" spans="1:11" ht="30" customHeight="1" x14ac:dyDescent="0.25">
      <c r="A70" s="27" t="str">
        <f>'Приложение 3'!A70</f>
        <v>Обслуживание государственного (муниципального)долга</v>
      </c>
      <c r="B70" s="26" t="s">
        <v>209</v>
      </c>
      <c r="C70" s="26"/>
      <c r="D70" s="36"/>
      <c r="E70" s="36"/>
      <c r="F70" s="36"/>
      <c r="G70" s="36"/>
      <c r="H70" s="33"/>
      <c r="I70" s="34">
        <f t="shared" ref="I70:K75" si="22">I71</f>
        <v>1.2</v>
      </c>
      <c r="J70" s="34">
        <f t="shared" si="22"/>
        <v>1.1000000000000001</v>
      </c>
      <c r="K70" s="34">
        <f t="shared" si="22"/>
        <v>1</v>
      </c>
    </row>
    <row r="71" spans="1:11" ht="33.75" customHeight="1" x14ac:dyDescent="0.25">
      <c r="A71" s="27" t="str">
        <f>'Приложение 3'!A71</f>
        <v>Обслуживание государственного (муниципального) внутреннего долга</v>
      </c>
      <c r="B71" s="26" t="s">
        <v>209</v>
      </c>
      <c r="C71" s="26" t="s">
        <v>37</v>
      </c>
      <c r="D71" s="36"/>
      <c r="E71" s="36"/>
      <c r="F71" s="36"/>
      <c r="G71" s="36"/>
      <c r="H71" s="33"/>
      <c r="I71" s="34">
        <f t="shared" si="22"/>
        <v>1.2</v>
      </c>
      <c r="J71" s="34">
        <f t="shared" si="22"/>
        <v>1.1000000000000001</v>
      </c>
      <c r="K71" s="34">
        <f t="shared" si="22"/>
        <v>1</v>
      </c>
    </row>
    <row r="72" spans="1:11" ht="87.75" customHeight="1" x14ac:dyDescent="0.25">
      <c r="A72" s="27" t="str">
        <f>'Приложение 3'!A72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2" s="26" t="s">
        <v>209</v>
      </c>
      <c r="C72" s="26" t="s">
        <v>37</v>
      </c>
      <c r="D72" s="36" t="s">
        <v>77</v>
      </c>
      <c r="E72" s="36"/>
      <c r="F72" s="36"/>
      <c r="G72" s="36"/>
      <c r="H72" s="33"/>
      <c r="I72" s="34">
        <f t="shared" si="22"/>
        <v>1.2</v>
      </c>
      <c r="J72" s="34">
        <f t="shared" si="22"/>
        <v>1.1000000000000001</v>
      </c>
      <c r="K72" s="34">
        <f t="shared" si="22"/>
        <v>1</v>
      </c>
    </row>
    <row r="73" spans="1:11" ht="105.75" customHeight="1" x14ac:dyDescent="0.25">
      <c r="A73" s="27" t="str">
        <f>'Приложение 3'!A73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3" s="26" t="s">
        <v>209</v>
      </c>
      <c r="C73" s="26" t="s">
        <v>37</v>
      </c>
      <c r="D73" s="36" t="s">
        <v>77</v>
      </c>
      <c r="E73" s="36" t="s">
        <v>8</v>
      </c>
      <c r="F73" s="36"/>
      <c r="G73" s="36"/>
      <c r="H73" s="33"/>
      <c r="I73" s="34">
        <f t="shared" si="22"/>
        <v>1.2</v>
      </c>
      <c r="J73" s="34">
        <f t="shared" si="22"/>
        <v>1.1000000000000001</v>
      </c>
      <c r="K73" s="34">
        <f t="shared" si="22"/>
        <v>1</v>
      </c>
    </row>
    <row r="74" spans="1:11" ht="34.5" customHeight="1" x14ac:dyDescent="0.25">
      <c r="A74" s="27" t="str">
        <f>'Приложение 3'!A74</f>
        <v>Процентные платежи по муниципальному долгу</v>
      </c>
      <c r="B74" s="26" t="s">
        <v>209</v>
      </c>
      <c r="C74" s="26" t="s">
        <v>37</v>
      </c>
      <c r="D74" s="36" t="s">
        <v>77</v>
      </c>
      <c r="E74" s="36" t="s">
        <v>8</v>
      </c>
      <c r="F74" s="36" t="s">
        <v>63</v>
      </c>
      <c r="G74" s="36" t="s">
        <v>220</v>
      </c>
      <c r="H74" s="33"/>
      <c r="I74" s="34">
        <f t="shared" si="22"/>
        <v>1.2</v>
      </c>
      <c r="J74" s="34">
        <f t="shared" si="22"/>
        <v>1.1000000000000001</v>
      </c>
      <c r="K74" s="34">
        <f t="shared" si="22"/>
        <v>1</v>
      </c>
    </row>
    <row r="75" spans="1:11" ht="29.25" customHeight="1" x14ac:dyDescent="0.25">
      <c r="A75" s="27" t="str">
        <f>'Приложение 3'!A75</f>
        <v>Обслуживание государственного (муниципального) долга</v>
      </c>
      <c r="B75" s="26" t="s">
        <v>209</v>
      </c>
      <c r="C75" s="26" t="s">
        <v>37</v>
      </c>
      <c r="D75" s="36" t="s">
        <v>77</v>
      </c>
      <c r="E75" s="36" t="s">
        <v>8</v>
      </c>
      <c r="F75" s="36" t="s">
        <v>63</v>
      </c>
      <c r="G75" s="36" t="s">
        <v>220</v>
      </c>
      <c r="H75" s="33" t="s">
        <v>221</v>
      </c>
      <c r="I75" s="34">
        <f t="shared" si="22"/>
        <v>1.2</v>
      </c>
      <c r="J75" s="34">
        <f t="shared" si="22"/>
        <v>1.1000000000000001</v>
      </c>
      <c r="K75" s="34">
        <f t="shared" si="22"/>
        <v>1</v>
      </c>
    </row>
    <row r="76" spans="1:11" ht="21" customHeight="1" x14ac:dyDescent="0.25">
      <c r="A76" s="27" t="str">
        <f>'Приложение 3'!A76</f>
        <v>Обслуживание муниципального долга</v>
      </c>
      <c r="B76" s="26" t="s">
        <v>209</v>
      </c>
      <c r="C76" s="26" t="s">
        <v>37</v>
      </c>
      <c r="D76" s="36" t="s">
        <v>77</v>
      </c>
      <c r="E76" s="36" t="s">
        <v>8</v>
      </c>
      <c r="F76" s="36" t="s">
        <v>63</v>
      </c>
      <c r="G76" s="36" t="s">
        <v>220</v>
      </c>
      <c r="H76" s="33" t="s">
        <v>222</v>
      </c>
      <c r="I76" s="34">
        <f>'Приложение 3'!J76</f>
        <v>1.2</v>
      </c>
      <c r="J76" s="34">
        <f>'Приложение 3'!K76</f>
        <v>1.1000000000000001</v>
      </c>
      <c r="K76" s="34">
        <f>'Приложение 3'!L76</f>
        <v>1</v>
      </c>
    </row>
    <row r="77" spans="1:11" ht="15" x14ac:dyDescent="0.25">
      <c r="A77" s="27" t="str">
        <f>'Приложение 3'!A77</f>
        <v>Условно утвержденные расходы</v>
      </c>
      <c r="B77" s="26" t="s">
        <v>178</v>
      </c>
      <c r="C77" s="26"/>
      <c r="D77" s="36"/>
      <c r="E77" s="36"/>
      <c r="F77" s="36"/>
      <c r="G77" s="36"/>
      <c r="H77" s="33"/>
      <c r="I77" s="39"/>
      <c r="J77" s="39">
        <f>J78</f>
        <v>31.7</v>
      </c>
      <c r="K77" s="39">
        <f>'Приложение 3'!L77</f>
        <v>64.8</v>
      </c>
    </row>
    <row r="78" spans="1:11" ht="15" x14ac:dyDescent="0.25">
      <c r="A78" t="str">
        <f>'Приложение 3'!A78</f>
        <v>Условно утвержденные расходы</v>
      </c>
      <c r="B78" s="26" t="s">
        <v>178</v>
      </c>
      <c r="C78" s="26" t="s">
        <v>178</v>
      </c>
      <c r="D78" s="36"/>
      <c r="E78" s="36"/>
      <c r="F78" s="36"/>
      <c r="G78" s="36"/>
      <c r="H78" s="33"/>
      <c r="I78" s="34"/>
      <c r="J78" s="34">
        <f>'Приложение 3'!K78</f>
        <v>31.7</v>
      </c>
      <c r="K78" s="34">
        <f>'Приложение 3'!L78</f>
        <v>64.8</v>
      </c>
    </row>
    <row r="79" spans="1:11" ht="77.25" customHeight="1" x14ac:dyDescent="0.25">
      <c r="A79" s="27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79" s="26" t="s">
        <v>178</v>
      </c>
      <c r="C79" s="26" t="s">
        <v>178</v>
      </c>
      <c r="D79" s="36" t="s">
        <v>179</v>
      </c>
      <c r="E79" s="36"/>
      <c r="F79" s="36"/>
      <c r="G79" s="36"/>
      <c r="H79" s="33"/>
      <c r="I79" s="34"/>
      <c r="J79" s="34">
        <f>'Приложение 3'!K79</f>
        <v>31.7</v>
      </c>
      <c r="K79" s="34">
        <f>'Приложение 3'!L79</f>
        <v>64.8</v>
      </c>
    </row>
    <row r="80" spans="1:11" ht="15" x14ac:dyDescent="0.25">
      <c r="A80" s="27" t="str">
        <f>'Приложение 3'!A80</f>
        <v xml:space="preserve">Высшее должностное лицо </v>
      </c>
      <c r="B80" s="26" t="s">
        <v>178</v>
      </c>
      <c r="C80" s="26" t="s">
        <v>178</v>
      </c>
      <c r="D80" s="36" t="s">
        <v>179</v>
      </c>
      <c r="E80" s="36" t="s">
        <v>8</v>
      </c>
      <c r="F80" s="36"/>
      <c r="G80" s="36"/>
      <c r="H80" s="33"/>
      <c r="I80" s="34"/>
      <c r="J80" s="34">
        <f>'Приложение 3'!K80</f>
        <v>31.7</v>
      </c>
      <c r="K80" s="34">
        <f>'Приложение 3'!L80</f>
        <v>64.8</v>
      </c>
    </row>
    <row r="81" spans="1:11" ht="15" x14ac:dyDescent="0.25">
      <c r="A81" s="27" t="str">
        <f>'Приложение 3'!A81</f>
        <v>Условно утвержденные расходы</v>
      </c>
      <c r="B81" s="26" t="s">
        <v>178</v>
      </c>
      <c r="C81" s="26" t="s">
        <v>178</v>
      </c>
      <c r="D81" s="36" t="s">
        <v>179</v>
      </c>
      <c r="E81" s="36" t="s">
        <v>8</v>
      </c>
      <c r="F81" s="36" t="s">
        <v>63</v>
      </c>
      <c r="G81" s="36" t="s">
        <v>180</v>
      </c>
      <c r="H81" s="33"/>
      <c r="I81" s="34"/>
      <c r="J81" s="34">
        <f>'Приложение 3'!K81</f>
        <v>31.7</v>
      </c>
      <c r="K81" s="34">
        <f>'Приложение 3'!L81</f>
        <v>64.8</v>
      </c>
    </row>
    <row r="82" spans="1:11" ht="15" x14ac:dyDescent="0.25">
      <c r="A82" s="27" t="str">
        <f>'Приложение 3'!A82</f>
        <v>Иные бюджетные ассигнования</v>
      </c>
      <c r="B82" s="26" t="s">
        <v>178</v>
      </c>
      <c r="C82" s="26" t="s">
        <v>178</v>
      </c>
      <c r="D82" s="36" t="s">
        <v>179</v>
      </c>
      <c r="E82" s="36" t="s">
        <v>8</v>
      </c>
      <c r="F82" s="36" t="s">
        <v>63</v>
      </c>
      <c r="G82" s="36" t="s">
        <v>180</v>
      </c>
      <c r="H82" s="33" t="s">
        <v>69</v>
      </c>
      <c r="I82" s="34"/>
      <c r="J82" s="34">
        <f>'Приложение 3'!K82</f>
        <v>31.7</v>
      </c>
      <c r="K82" s="34">
        <f>'Приложение 3'!L82</f>
        <v>64.8</v>
      </c>
    </row>
    <row r="83" spans="1:11" ht="15" x14ac:dyDescent="0.25">
      <c r="A83" s="27" t="str">
        <f>'Приложение 3'!A83</f>
        <v>Резервные средства</v>
      </c>
      <c r="B83" s="26" t="s">
        <v>178</v>
      </c>
      <c r="C83" s="26" t="s">
        <v>178</v>
      </c>
      <c r="D83" s="36" t="s">
        <v>179</v>
      </c>
      <c r="E83" s="36" t="s">
        <v>8</v>
      </c>
      <c r="F83" s="36" t="s">
        <v>63</v>
      </c>
      <c r="G83" s="36" t="s">
        <v>180</v>
      </c>
      <c r="H83" s="33" t="s">
        <v>71</v>
      </c>
      <c r="I83" s="34"/>
      <c r="J83" s="34">
        <f>'Приложение 3'!K83</f>
        <v>31.7</v>
      </c>
      <c r="K83" s="34">
        <f>'Приложение 3'!L83</f>
        <v>64.8</v>
      </c>
    </row>
  </sheetData>
  <autoFilter ref="A1:K83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8E99A458-B774-43B1-B0DA-CAA2AD78375B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ABF38182-CA43-444F-99E7-B8B4D2426C10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11" priority="28" stopIfTrue="1">
      <formula>$F44=""</formula>
    </cfRule>
    <cfRule type="expression" dxfId="10" priority="29" stopIfTrue="1">
      <formula>#REF!&lt;&gt;""</formula>
    </cfRule>
    <cfRule type="expression" dxfId="9" priority="30" stopIfTrue="1">
      <formula>AND($G44="",$F44&lt;&gt;"")</formula>
    </cfRule>
  </conditionalFormatting>
  <conditionalFormatting sqref="A44:A45">
    <cfRule type="expression" dxfId="8" priority="1" stopIfTrue="1">
      <formula>$F44=""</formula>
    </cfRule>
    <cfRule type="expression" dxfId="7" priority="2" stopIfTrue="1">
      <formula>#REF!&lt;&gt;""</formula>
    </cfRule>
    <cfRule type="expression" dxfId="6" priority="3" stopIfTrue="1">
      <formula>AND($G44="",$F44&lt;&gt;"")</formula>
    </cfRule>
    <cfRule type="expression" dxfId="5" priority="7" stopIfTrue="1">
      <formula>$F44=""</formula>
    </cfRule>
    <cfRule type="expression" dxfId="4" priority="8" stopIfTrue="1">
      <formula>#REF!&lt;&gt;""</formula>
    </cfRule>
    <cfRule type="expression" dxfId="3" priority="9" stopIfTrue="1">
      <formula>AND($G44="",$F44&lt;&gt;"")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98"/>
  <sheetViews>
    <sheetView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135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9" t="s">
        <v>255</v>
      </c>
      <c r="J1" s="210"/>
      <c r="K1" s="210"/>
      <c r="L1" s="210"/>
    </row>
    <row r="2" spans="1:12" ht="129.75" customHeight="1" x14ac:dyDescent="0.2">
      <c r="A2" s="211" t="s">
        <v>247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2" t="s">
        <v>1</v>
      </c>
      <c r="J3" s="212"/>
      <c r="K3" s="212"/>
      <c r="L3" s="212"/>
    </row>
    <row r="4" spans="1:12" ht="19.5" customHeight="1" x14ac:dyDescent="0.2">
      <c r="A4" s="213" t="s">
        <v>2</v>
      </c>
      <c r="B4" s="213" t="s">
        <v>5</v>
      </c>
      <c r="C4" s="213"/>
      <c r="D4" s="213"/>
      <c r="E4" s="213"/>
      <c r="F4" s="213" t="s">
        <v>22</v>
      </c>
      <c r="G4" s="213" t="s">
        <v>3</v>
      </c>
      <c r="H4" s="213" t="s">
        <v>4</v>
      </c>
      <c r="I4" s="213" t="s">
        <v>21</v>
      </c>
      <c r="J4" s="213" t="s">
        <v>7</v>
      </c>
      <c r="K4" s="213"/>
      <c r="L4" s="213"/>
    </row>
    <row r="5" spans="1:12" ht="14.85" customHeight="1" x14ac:dyDescent="0.2">
      <c r="A5" s="213" t="s">
        <v>0</v>
      </c>
      <c r="B5" s="213" t="s">
        <v>0</v>
      </c>
      <c r="C5" s="213"/>
      <c r="D5" s="213"/>
      <c r="E5" s="213"/>
      <c r="F5" s="213" t="s">
        <v>0</v>
      </c>
      <c r="G5" s="213" t="s">
        <v>0</v>
      </c>
      <c r="H5" s="213" t="s">
        <v>0</v>
      </c>
      <c r="I5" s="213" t="s">
        <v>0</v>
      </c>
      <c r="J5" s="187" t="s">
        <v>215</v>
      </c>
      <c r="K5" s="187" t="s">
        <v>232</v>
      </c>
      <c r="L5" s="187" t="s">
        <v>244</v>
      </c>
    </row>
    <row r="6" spans="1:12" ht="13.7" customHeight="1" x14ac:dyDescent="0.2">
      <c r="A6" s="139" t="s">
        <v>8</v>
      </c>
      <c r="B6" s="139" t="s">
        <v>9</v>
      </c>
      <c r="C6" s="139" t="s">
        <v>10</v>
      </c>
      <c r="D6" s="139" t="s">
        <v>11</v>
      </c>
      <c r="E6" s="139" t="s">
        <v>12</v>
      </c>
      <c r="F6" s="139" t="s">
        <v>13</v>
      </c>
      <c r="G6" s="139" t="s">
        <v>14</v>
      </c>
      <c r="H6" s="139" t="s">
        <v>15</v>
      </c>
      <c r="I6" s="139" t="s">
        <v>16</v>
      </c>
      <c r="J6" s="139" t="s">
        <v>17</v>
      </c>
      <c r="K6" s="139" t="s">
        <v>18</v>
      </c>
      <c r="L6" s="139" t="s">
        <v>20</v>
      </c>
    </row>
    <row r="7" spans="1:12" ht="13.7" customHeight="1" x14ac:dyDescent="0.2">
      <c r="A7" s="140" t="s">
        <v>19</v>
      </c>
      <c r="B7" s="141" t="s">
        <v>0</v>
      </c>
      <c r="C7" s="141" t="s">
        <v>0</v>
      </c>
      <c r="D7" s="141" t="s">
        <v>0</v>
      </c>
      <c r="E7" s="141" t="s">
        <v>0</v>
      </c>
      <c r="F7" s="141" t="s">
        <v>0</v>
      </c>
      <c r="G7" s="141" t="s">
        <v>0</v>
      </c>
      <c r="H7" s="141" t="s">
        <v>0</v>
      </c>
      <c r="I7" s="141" t="s">
        <v>0</v>
      </c>
      <c r="J7" s="142">
        <f>J8+J16+J24+J62</f>
        <v>2132.4</v>
      </c>
      <c r="K7" s="142">
        <f>K8+K16+K24+K62</f>
        <v>1742.5</v>
      </c>
      <c r="L7" s="142">
        <f>L8+L16+L24+L62</f>
        <v>1783.8</v>
      </c>
    </row>
    <row r="8" spans="1:12" ht="120" x14ac:dyDescent="0.25">
      <c r="A8" s="150" t="str">
        <f>'Приложение 4'!A58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152" t="s">
        <v>17</v>
      </c>
      <c r="C8" s="152"/>
      <c r="D8" s="152"/>
      <c r="E8" s="152"/>
      <c r="F8" s="151"/>
      <c r="G8" s="148"/>
      <c r="H8" s="148"/>
      <c r="I8" s="169"/>
      <c r="J8" s="143">
        <f t="shared" ref="J8:L9" si="0">J9</f>
        <v>167</v>
      </c>
      <c r="K8" s="143">
        <f t="shared" si="0"/>
        <v>89.2</v>
      </c>
      <c r="L8" s="143">
        <f t="shared" si="0"/>
        <v>35.700000000000003</v>
      </c>
    </row>
    <row r="9" spans="1:12" ht="33" customHeight="1" x14ac:dyDescent="0.25">
      <c r="A9" s="30" t="s">
        <v>177</v>
      </c>
      <c r="B9" s="152" t="s">
        <v>17</v>
      </c>
      <c r="C9" s="152" t="s">
        <v>78</v>
      </c>
      <c r="D9" s="152" t="s">
        <v>176</v>
      </c>
      <c r="E9" s="152"/>
      <c r="F9" s="147"/>
      <c r="G9" s="146"/>
      <c r="H9" s="146"/>
      <c r="I9" s="146"/>
      <c r="J9" s="143">
        <f t="shared" si="0"/>
        <v>167</v>
      </c>
      <c r="K9" s="143">
        <f t="shared" si="0"/>
        <v>89.2</v>
      </c>
      <c r="L9" s="143">
        <f t="shared" si="0"/>
        <v>35.700000000000003</v>
      </c>
    </row>
    <row r="10" spans="1:12" ht="33" customHeight="1" x14ac:dyDescent="0.25">
      <c r="A10" s="149" t="str">
        <f>'Приложение 3'!A60</f>
        <v>Прочие мероприятия по благоустройству</v>
      </c>
      <c r="B10" s="152" t="s">
        <v>17</v>
      </c>
      <c r="C10" s="152" t="s">
        <v>78</v>
      </c>
      <c r="D10" s="152" t="s">
        <v>176</v>
      </c>
      <c r="E10" s="152" t="s">
        <v>154</v>
      </c>
      <c r="F10" s="147"/>
      <c r="G10" s="146"/>
      <c r="H10" s="146"/>
      <c r="I10" s="146"/>
      <c r="J10" s="143">
        <f t="shared" ref="J10:J14" si="1">J11</f>
        <v>167</v>
      </c>
      <c r="K10" s="143">
        <f t="shared" ref="K10:K14" si="2">K11</f>
        <v>89.2</v>
      </c>
      <c r="L10" s="143">
        <f t="shared" ref="L10:L14" si="3">L11</f>
        <v>35.700000000000003</v>
      </c>
    </row>
    <row r="11" spans="1:12" ht="47.25" customHeight="1" x14ac:dyDescent="0.25">
      <c r="A11" s="150" t="s">
        <v>211</v>
      </c>
      <c r="B11" s="152" t="s">
        <v>17</v>
      </c>
      <c r="C11" s="152" t="s">
        <v>78</v>
      </c>
      <c r="D11" s="152" t="s">
        <v>176</v>
      </c>
      <c r="E11" s="152" t="s">
        <v>154</v>
      </c>
      <c r="F11" s="147" t="s">
        <v>67</v>
      </c>
      <c r="G11" s="146"/>
      <c r="H11" s="146"/>
      <c r="I11" s="146"/>
      <c r="J11" s="143">
        <f t="shared" si="1"/>
        <v>167</v>
      </c>
      <c r="K11" s="143">
        <f t="shared" si="2"/>
        <v>89.2</v>
      </c>
      <c r="L11" s="143">
        <f t="shared" si="3"/>
        <v>35.700000000000003</v>
      </c>
    </row>
    <row r="12" spans="1:12" ht="60" x14ac:dyDescent="0.25">
      <c r="A12" s="150" t="s">
        <v>46</v>
      </c>
      <c r="B12" s="152" t="s">
        <v>17</v>
      </c>
      <c r="C12" s="152" t="s">
        <v>78</v>
      </c>
      <c r="D12" s="152" t="s">
        <v>176</v>
      </c>
      <c r="E12" s="152" t="s">
        <v>154</v>
      </c>
      <c r="F12" s="147" t="s">
        <v>68</v>
      </c>
      <c r="G12" s="146"/>
      <c r="H12" s="146"/>
      <c r="I12" s="146"/>
      <c r="J12" s="143">
        <f t="shared" si="1"/>
        <v>167</v>
      </c>
      <c r="K12" s="143">
        <f>'Приложение 3'!K62</f>
        <v>89.2</v>
      </c>
      <c r="L12" s="143">
        <f t="shared" si="3"/>
        <v>35.700000000000003</v>
      </c>
    </row>
    <row r="13" spans="1:12" ht="23.25" customHeight="1" x14ac:dyDescent="0.25">
      <c r="A13" s="150" t="s">
        <v>58</v>
      </c>
      <c r="B13" s="152" t="s">
        <v>17</v>
      </c>
      <c r="C13" s="152" t="s">
        <v>78</v>
      </c>
      <c r="D13" s="152" t="s">
        <v>176</v>
      </c>
      <c r="E13" s="152" t="s">
        <v>154</v>
      </c>
      <c r="F13" s="147" t="s">
        <v>68</v>
      </c>
      <c r="G13" s="153" t="s">
        <v>49</v>
      </c>
      <c r="H13" s="153"/>
      <c r="I13" s="153"/>
      <c r="J13" s="143">
        <f t="shared" si="1"/>
        <v>167</v>
      </c>
      <c r="K13" s="143">
        <f t="shared" si="2"/>
        <v>89.2</v>
      </c>
      <c r="L13" s="143">
        <f t="shared" si="3"/>
        <v>35.700000000000003</v>
      </c>
    </row>
    <row r="14" spans="1:12" ht="15" x14ac:dyDescent="0.25">
      <c r="A14" s="29" t="s">
        <v>64</v>
      </c>
      <c r="B14" s="152" t="s">
        <v>17</v>
      </c>
      <c r="C14" s="152" t="s">
        <v>78</v>
      </c>
      <c r="D14" s="152" t="s">
        <v>176</v>
      </c>
      <c r="E14" s="152" t="s">
        <v>154</v>
      </c>
      <c r="F14" s="147" t="s">
        <v>68</v>
      </c>
      <c r="G14" s="153" t="s">
        <v>49</v>
      </c>
      <c r="H14" s="153" t="s">
        <v>53</v>
      </c>
      <c r="I14" s="153"/>
      <c r="J14" s="143">
        <f t="shared" si="1"/>
        <v>167</v>
      </c>
      <c r="K14" s="143">
        <f t="shared" si="2"/>
        <v>89.2</v>
      </c>
      <c r="L14" s="143">
        <f t="shared" si="3"/>
        <v>35.700000000000003</v>
      </c>
    </row>
    <row r="15" spans="1:12" ht="75" x14ac:dyDescent="0.25">
      <c r="A15" s="150" t="s">
        <v>190</v>
      </c>
      <c r="B15" s="152" t="s">
        <v>17</v>
      </c>
      <c r="C15" s="152" t="s">
        <v>78</v>
      </c>
      <c r="D15" s="152" t="s">
        <v>176</v>
      </c>
      <c r="E15" s="152" t="s">
        <v>154</v>
      </c>
      <c r="F15" s="147" t="s">
        <v>68</v>
      </c>
      <c r="G15" s="153" t="s">
        <v>49</v>
      </c>
      <c r="H15" s="153" t="s">
        <v>53</v>
      </c>
      <c r="I15" s="170" t="s">
        <v>175</v>
      </c>
      <c r="J15" s="143">
        <f>'Приложение 3'!J62</f>
        <v>167</v>
      </c>
      <c r="K15" s="143">
        <f>'Приложение 3'!K62</f>
        <v>89.2</v>
      </c>
      <c r="L15" s="143">
        <f>'Приложение 3'!L62</f>
        <v>35.700000000000003</v>
      </c>
    </row>
    <row r="16" spans="1:12" ht="120" x14ac:dyDescent="0.25">
      <c r="A16" s="28" t="str">
        <f>'Приложение 3'!A51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16" s="152" t="s">
        <v>209</v>
      </c>
      <c r="C16" s="152"/>
      <c r="D16" s="152"/>
      <c r="E16" s="152"/>
      <c r="F16" s="151"/>
      <c r="G16" s="146"/>
      <c r="H16" s="146"/>
      <c r="I16" s="146"/>
      <c r="J16" s="142">
        <f>J17</f>
        <v>278</v>
      </c>
      <c r="K16" s="142">
        <f>K17</f>
        <v>295</v>
      </c>
      <c r="L16" s="142">
        <f>L17</f>
        <v>306</v>
      </c>
    </row>
    <row r="17" spans="1:12" ht="75" x14ac:dyDescent="0.25">
      <c r="A17" s="28" t="s">
        <v>191</v>
      </c>
      <c r="B17" s="152" t="s">
        <v>209</v>
      </c>
      <c r="C17" s="152" t="s">
        <v>78</v>
      </c>
      <c r="D17" s="152" t="s">
        <v>37</v>
      </c>
      <c r="E17" s="152"/>
      <c r="F17" s="151"/>
      <c r="G17" s="146"/>
      <c r="H17" s="146"/>
      <c r="I17" s="146"/>
      <c r="J17" s="143">
        <f t="shared" ref="J17:J18" si="4">J18</f>
        <v>278</v>
      </c>
      <c r="K17" s="143">
        <f t="shared" ref="K17:K18" si="5">K18</f>
        <v>295</v>
      </c>
      <c r="L17" s="143">
        <f t="shared" ref="L17:L18" si="6">L18</f>
        <v>306</v>
      </c>
    </row>
    <row r="18" spans="1:12" ht="390" x14ac:dyDescent="0.25">
      <c r="A18" s="28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52" t="s">
        <v>209</v>
      </c>
      <c r="C18" s="152" t="s">
        <v>78</v>
      </c>
      <c r="D18" s="152" t="s">
        <v>37</v>
      </c>
      <c r="E18" s="152" t="s">
        <v>240</v>
      </c>
      <c r="F18" s="151"/>
      <c r="G18" s="146"/>
      <c r="H18" s="146"/>
      <c r="I18" s="146"/>
      <c r="J18" s="143">
        <f t="shared" si="4"/>
        <v>278</v>
      </c>
      <c r="K18" s="143">
        <f t="shared" si="5"/>
        <v>295</v>
      </c>
      <c r="L18" s="143">
        <f t="shared" si="6"/>
        <v>306</v>
      </c>
    </row>
    <row r="19" spans="1:12" ht="48" customHeight="1" x14ac:dyDescent="0.25">
      <c r="A19" s="150" t="s">
        <v>211</v>
      </c>
      <c r="B19" s="152" t="s">
        <v>209</v>
      </c>
      <c r="C19" s="152" t="s">
        <v>78</v>
      </c>
      <c r="D19" s="152" t="s">
        <v>37</v>
      </c>
      <c r="E19" s="152" t="s">
        <v>240</v>
      </c>
      <c r="F19" s="151" t="s">
        <v>67</v>
      </c>
      <c r="G19" s="146"/>
      <c r="H19" s="146"/>
      <c r="I19" s="146"/>
      <c r="J19" s="143">
        <f t="shared" ref="J19:J22" si="7">J20</f>
        <v>278</v>
      </c>
      <c r="K19" s="143">
        <f t="shared" ref="K19:K22" si="8">K20</f>
        <v>295</v>
      </c>
      <c r="L19" s="143">
        <f t="shared" ref="L19:L22" si="9">L20</f>
        <v>306</v>
      </c>
    </row>
    <row r="20" spans="1:12" ht="60" x14ac:dyDescent="0.25">
      <c r="A20" s="150" t="s">
        <v>46</v>
      </c>
      <c r="B20" s="152" t="s">
        <v>209</v>
      </c>
      <c r="C20" s="152" t="s">
        <v>78</v>
      </c>
      <c r="D20" s="152" t="s">
        <v>37</v>
      </c>
      <c r="E20" s="152" t="s">
        <v>240</v>
      </c>
      <c r="F20" s="151" t="s">
        <v>68</v>
      </c>
      <c r="G20" s="146"/>
      <c r="H20" s="146"/>
      <c r="I20" s="146"/>
      <c r="J20" s="143">
        <f t="shared" si="7"/>
        <v>278</v>
      </c>
      <c r="K20" s="143">
        <f t="shared" si="8"/>
        <v>295</v>
      </c>
      <c r="L20" s="143">
        <f t="shared" si="9"/>
        <v>306</v>
      </c>
    </row>
    <row r="21" spans="1:12" ht="15" x14ac:dyDescent="0.25">
      <c r="A21" s="149" t="s">
        <v>54</v>
      </c>
      <c r="B21" s="152" t="s">
        <v>209</v>
      </c>
      <c r="C21" s="152" t="s">
        <v>78</v>
      </c>
      <c r="D21" s="152" t="s">
        <v>37</v>
      </c>
      <c r="E21" s="152" t="s">
        <v>240</v>
      </c>
      <c r="F21" s="151" t="s">
        <v>68</v>
      </c>
      <c r="G21" s="148" t="s">
        <v>45</v>
      </c>
      <c r="H21" s="148"/>
      <c r="I21" s="148"/>
      <c r="J21" s="143">
        <f t="shared" si="7"/>
        <v>278</v>
      </c>
      <c r="K21" s="143">
        <f t="shared" si="8"/>
        <v>295</v>
      </c>
      <c r="L21" s="143">
        <f t="shared" si="9"/>
        <v>306</v>
      </c>
    </row>
    <row r="22" spans="1:12" ht="30" x14ac:dyDescent="0.25">
      <c r="A22" s="150" t="str">
        <f>'Приложение 3'!A50</f>
        <v>Дорожное хозяйство (дорожные фонды)</v>
      </c>
      <c r="B22" s="152" t="s">
        <v>209</v>
      </c>
      <c r="C22" s="152" t="s">
        <v>78</v>
      </c>
      <c r="D22" s="152" t="s">
        <v>37</v>
      </c>
      <c r="E22" s="152" t="s">
        <v>240</v>
      </c>
      <c r="F22" s="151" t="s">
        <v>68</v>
      </c>
      <c r="G22" s="148" t="s">
        <v>45</v>
      </c>
      <c r="H22" s="148" t="s">
        <v>57</v>
      </c>
      <c r="I22" s="148"/>
      <c r="J22" s="143">
        <f t="shared" si="7"/>
        <v>278</v>
      </c>
      <c r="K22" s="143">
        <f t="shared" si="8"/>
        <v>295</v>
      </c>
      <c r="L22" s="143">
        <f t="shared" si="9"/>
        <v>306</v>
      </c>
    </row>
    <row r="23" spans="1:12" ht="75" x14ac:dyDescent="0.25">
      <c r="A23" s="150" t="s">
        <v>190</v>
      </c>
      <c r="B23" s="152" t="s">
        <v>209</v>
      </c>
      <c r="C23" s="152" t="s">
        <v>78</v>
      </c>
      <c r="D23" s="152" t="s">
        <v>37</v>
      </c>
      <c r="E23" s="152" t="s">
        <v>240</v>
      </c>
      <c r="F23" s="151" t="s">
        <v>68</v>
      </c>
      <c r="G23" s="148" t="s">
        <v>45</v>
      </c>
      <c r="H23" s="148" t="s">
        <v>57</v>
      </c>
      <c r="I23" s="169" t="s">
        <v>175</v>
      </c>
      <c r="J23" s="143">
        <f>'Приложение 3'!J55</f>
        <v>278</v>
      </c>
      <c r="K23" s="143">
        <f>'Приложение 3'!K55</f>
        <v>295</v>
      </c>
      <c r="L23" s="143">
        <f>'Приложение 3'!L55</f>
        <v>306</v>
      </c>
    </row>
    <row r="24" spans="1:12" ht="94.5" customHeight="1" x14ac:dyDescent="0.25">
      <c r="A24" s="150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24" s="152">
        <v>65</v>
      </c>
      <c r="C24" s="152"/>
      <c r="D24" s="152"/>
      <c r="E24" s="152"/>
      <c r="F24" s="147"/>
      <c r="G24" s="146"/>
      <c r="H24" s="146"/>
      <c r="I24" s="146"/>
      <c r="J24" s="143">
        <f>J25+J44+J38</f>
        <v>1451.5</v>
      </c>
      <c r="K24" s="143">
        <f>K25+K44</f>
        <v>1116.2</v>
      </c>
      <c r="L24" s="143">
        <f>L25+L44</f>
        <v>1200</v>
      </c>
    </row>
    <row r="25" spans="1:12" ht="15" x14ac:dyDescent="0.25">
      <c r="A25" s="150" t="s">
        <v>40</v>
      </c>
      <c r="B25" s="152">
        <v>65</v>
      </c>
      <c r="C25" s="152">
        <v>1</v>
      </c>
      <c r="D25" s="152"/>
      <c r="E25" s="152"/>
      <c r="F25" s="147"/>
      <c r="G25" s="146"/>
      <c r="H25" s="146"/>
      <c r="I25" s="146"/>
      <c r="J25" s="143">
        <f>J26</f>
        <v>622.5</v>
      </c>
      <c r="K25" s="143">
        <f>K26+K32</f>
        <v>570.6</v>
      </c>
      <c r="L25" s="143">
        <f t="shared" ref="L25" si="10">L26</f>
        <v>614.69999999999993</v>
      </c>
    </row>
    <row r="26" spans="1:12" ht="33" customHeight="1" x14ac:dyDescent="0.25">
      <c r="A26" s="150" t="s">
        <v>41</v>
      </c>
      <c r="B26" s="152">
        <v>65</v>
      </c>
      <c r="C26" s="152">
        <v>1</v>
      </c>
      <c r="D26" s="152" t="s">
        <v>63</v>
      </c>
      <c r="E26" s="152" t="s">
        <v>74</v>
      </c>
      <c r="F26" s="147"/>
      <c r="G26" s="146"/>
      <c r="H26" s="146"/>
      <c r="I26" s="146"/>
      <c r="J26" s="143">
        <f>J27</f>
        <v>622.5</v>
      </c>
      <c r="K26" s="143">
        <f t="shared" ref="K26:L30" si="11">K27</f>
        <v>538.9</v>
      </c>
      <c r="L26" s="143">
        <f>L27+L32</f>
        <v>614.69999999999993</v>
      </c>
    </row>
    <row r="27" spans="1:12" ht="120" x14ac:dyDescent="0.25">
      <c r="A27" s="150" t="s">
        <v>42</v>
      </c>
      <c r="B27" s="152">
        <v>65</v>
      </c>
      <c r="C27" s="152">
        <v>1</v>
      </c>
      <c r="D27" s="152" t="s">
        <v>63</v>
      </c>
      <c r="E27" s="152" t="s">
        <v>74</v>
      </c>
      <c r="F27" s="147" t="s">
        <v>65</v>
      </c>
      <c r="G27" s="146"/>
      <c r="H27" s="146"/>
      <c r="I27" s="146"/>
      <c r="J27" s="143">
        <f t="shared" ref="J27:J30" si="12">J28</f>
        <v>622.5</v>
      </c>
      <c r="K27" s="143">
        <f t="shared" si="11"/>
        <v>538.9</v>
      </c>
      <c r="L27" s="143">
        <f t="shared" si="11"/>
        <v>549.9</v>
      </c>
    </row>
    <row r="28" spans="1:12" ht="45" x14ac:dyDescent="0.25">
      <c r="A28" s="150" t="s">
        <v>43</v>
      </c>
      <c r="B28" s="152">
        <v>65</v>
      </c>
      <c r="C28" s="152">
        <v>1</v>
      </c>
      <c r="D28" s="152" t="s">
        <v>63</v>
      </c>
      <c r="E28" s="152" t="s">
        <v>74</v>
      </c>
      <c r="F28" s="147" t="s">
        <v>66</v>
      </c>
      <c r="G28" s="146"/>
      <c r="H28" s="146"/>
      <c r="I28" s="146"/>
      <c r="J28" s="143">
        <f t="shared" si="12"/>
        <v>622.5</v>
      </c>
      <c r="K28" s="143">
        <f t="shared" si="11"/>
        <v>538.9</v>
      </c>
      <c r="L28" s="143">
        <f t="shared" si="11"/>
        <v>549.9</v>
      </c>
    </row>
    <row r="29" spans="1:12" ht="15" x14ac:dyDescent="0.25">
      <c r="A29" s="150" t="s">
        <v>36</v>
      </c>
      <c r="B29" s="152">
        <v>65</v>
      </c>
      <c r="C29" s="152">
        <v>1</v>
      </c>
      <c r="D29" s="152" t="s">
        <v>63</v>
      </c>
      <c r="E29" s="152" t="s">
        <v>74</v>
      </c>
      <c r="F29" s="147" t="s">
        <v>66</v>
      </c>
      <c r="G29" s="148" t="s">
        <v>37</v>
      </c>
      <c r="H29" s="148"/>
      <c r="I29" s="148"/>
      <c r="J29" s="143">
        <f t="shared" si="12"/>
        <v>622.5</v>
      </c>
      <c r="K29" s="143">
        <f t="shared" si="11"/>
        <v>538.9</v>
      </c>
      <c r="L29" s="143">
        <f t="shared" si="11"/>
        <v>549.9</v>
      </c>
    </row>
    <row r="30" spans="1:12" ht="60" x14ac:dyDescent="0.25">
      <c r="A30" s="27" t="s">
        <v>38</v>
      </c>
      <c r="B30" s="152">
        <v>65</v>
      </c>
      <c r="C30" s="152">
        <v>1</v>
      </c>
      <c r="D30" s="152" t="s">
        <v>63</v>
      </c>
      <c r="E30" s="152" t="s">
        <v>74</v>
      </c>
      <c r="F30" s="147" t="s">
        <v>66</v>
      </c>
      <c r="G30" s="148" t="s">
        <v>37</v>
      </c>
      <c r="H30" s="148" t="s">
        <v>39</v>
      </c>
      <c r="I30" s="148"/>
      <c r="J30" s="143">
        <f t="shared" si="12"/>
        <v>622.5</v>
      </c>
      <c r="K30" s="143">
        <f t="shared" si="11"/>
        <v>538.9</v>
      </c>
      <c r="L30" s="143">
        <f t="shared" si="11"/>
        <v>549.9</v>
      </c>
    </row>
    <row r="31" spans="1:12" ht="75" x14ac:dyDescent="0.25">
      <c r="A31" s="150" t="s">
        <v>190</v>
      </c>
      <c r="B31" s="152">
        <v>65</v>
      </c>
      <c r="C31" s="152">
        <v>1</v>
      </c>
      <c r="D31" s="152" t="s">
        <v>63</v>
      </c>
      <c r="E31" s="152" t="s">
        <v>74</v>
      </c>
      <c r="F31" s="147" t="s">
        <v>66</v>
      </c>
      <c r="G31" s="148" t="s">
        <v>37</v>
      </c>
      <c r="H31" s="148" t="s">
        <v>39</v>
      </c>
      <c r="I31" s="169" t="s">
        <v>175</v>
      </c>
      <c r="J31" s="143">
        <f>'Приложение 3'!J14</f>
        <v>622.5</v>
      </c>
      <c r="K31" s="143">
        <f>'Приложение 3'!K14</f>
        <v>538.9</v>
      </c>
      <c r="L31" s="143">
        <f>'Приложение 3'!L14</f>
        <v>549.9</v>
      </c>
    </row>
    <row r="32" spans="1:12" ht="15" x14ac:dyDescent="0.25">
      <c r="A32" s="150" t="str">
        <f>'Приложение 4'!A81</f>
        <v>Условно утвержденные расходы</v>
      </c>
      <c r="B32" s="152" t="s">
        <v>179</v>
      </c>
      <c r="C32" s="152" t="s">
        <v>8</v>
      </c>
      <c r="D32" s="152" t="s">
        <v>63</v>
      </c>
      <c r="E32" s="152" t="s">
        <v>180</v>
      </c>
      <c r="F32" s="147"/>
      <c r="G32" s="148"/>
      <c r="H32" s="148"/>
      <c r="I32" s="169"/>
      <c r="J32" s="143"/>
      <c r="K32" s="143">
        <f t="shared" ref="K32:L36" si="13">K33</f>
        <v>31.7</v>
      </c>
      <c r="L32" s="143">
        <f t="shared" si="13"/>
        <v>64.8</v>
      </c>
    </row>
    <row r="33" spans="1:12" ht="15" x14ac:dyDescent="0.25">
      <c r="A33" s="150" t="str">
        <f>'Приложение 4'!A82</f>
        <v>Иные бюджетные ассигнования</v>
      </c>
      <c r="B33" s="152" t="s">
        <v>179</v>
      </c>
      <c r="C33" s="152" t="s">
        <v>8</v>
      </c>
      <c r="D33" s="152" t="s">
        <v>63</v>
      </c>
      <c r="E33" s="152" t="s">
        <v>180</v>
      </c>
      <c r="F33" s="147" t="s">
        <v>69</v>
      </c>
      <c r="G33" s="148"/>
      <c r="H33" s="148"/>
      <c r="I33" s="169"/>
      <c r="J33" s="143"/>
      <c r="K33" s="143">
        <f t="shared" si="13"/>
        <v>31.7</v>
      </c>
      <c r="L33" s="143">
        <f t="shared" si="13"/>
        <v>64.8</v>
      </c>
    </row>
    <row r="34" spans="1:12" ht="15" x14ac:dyDescent="0.25">
      <c r="A34" s="150" t="str">
        <f>'Приложение 4'!A83</f>
        <v>Резервные средства</v>
      </c>
      <c r="B34" s="152" t="s">
        <v>179</v>
      </c>
      <c r="C34" s="152" t="s">
        <v>8</v>
      </c>
      <c r="D34" s="152" t="s">
        <v>63</v>
      </c>
      <c r="E34" s="152" t="s">
        <v>180</v>
      </c>
      <c r="F34" s="147" t="s">
        <v>71</v>
      </c>
      <c r="G34" s="148"/>
      <c r="H34" s="148"/>
      <c r="I34" s="169"/>
      <c r="J34" s="143"/>
      <c r="K34" s="143">
        <f t="shared" si="13"/>
        <v>31.7</v>
      </c>
      <c r="L34" s="143">
        <f t="shared" si="13"/>
        <v>64.8</v>
      </c>
    </row>
    <row r="35" spans="1:12" ht="15" x14ac:dyDescent="0.25">
      <c r="A35" s="150" t="str">
        <f>'Приложение 4'!A77</f>
        <v>Условно утвержденные расходы</v>
      </c>
      <c r="B35" s="152" t="s">
        <v>179</v>
      </c>
      <c r="C35" s="152" t="s">
        <v>8</v>
      </c>
      <c r="D35" s="152" t="s">
        <v>63</v>
      </c>
      <c r="E35" s="152" t="s">
        <v>180</v>
      </c>
      <c r="F35" s="147" t="s">
        <v>71</v>
      </c>
      <c r="G35" s="177" t="s">
        <v>178</v>
      </c>
      <c r="H35" s="148"/>
      <c r="I35" s="169"/>
      <c r="J35" s="143"/>
      <c r="K35" s="143">
        <f t="shared" si="13"/>
        <v>31.7</v>
      </c>
      <c r="L35" s="143">
        <f t="shared" si="13"/>
        <v>64.8</v>
      </c>
    </row>
    <row r="36" spans="1:12" ht="15" x14ac:dyDescent="0.25">
      <c r="A36" s="150" t="str">
        <f>A35</f>
        <v>Условно утвержденные расходы</v>
      </c>
      <c r="B36" s="152" t="s">
        <v>179</v>
      </c>
      <c r="C36" s="152" t="s">
        <v>8</v>
      </c>
      <c r="D36" s="152" t="s">
        <v>63</v>
      </c>
      <c r="E36" s="152" t="s">
        <v>180</v>
      </c>
      <c r="F36" s="147" t="s">
        <v>71</v>
      </c>
      <c r="G36" s="177" t="s">
        <v>178</v>
      </c>
      <c r="H36" s="177" t="s">
        <v>178</v>
      </c>
      <c r="I36" s="169"/>
      <c r="J36" s="143"/>
      <c r="K36" s="143">
        <f t="shared" si="13"/>
        <v>31.7</v>
      </c>
      <c r="L36" s="143">
        <f t="shared" si="13"/>
        <v>64.8</v>
      </c>
    </row>
    <row r="37" spans="1:12" ht="75" x14ac:dyDescent="0.25">
      <c r="A37" s="150" t="s">
        <v>190</v>
      </c>
      <c r="B37" s="152" t="s">
        <v>179</v>
      </c>
      <c r="C37" s="152" t="s">
        <v>8</v>
      </c>
      <c r="D37" s="152" t="s">
        <v>63</v>
      </c>
      <c r="E37" s="152" t="s">
        <v>180</v>
      </c>
      <c r="F37" s="147" t="s">
        <v>71</v>
      </c>
      <c r="G37" s="177" t="s">
        <v>178</v>
      </c>
      <c r="H37" s="177" t="s">
        <v>178</v>
      </c>
      <c r="I37" s="177" t="s">
        <v>175</v>
      </c>
      <c r="J37" s="143"/>
      <c r="K37" s="143">
        <f>'Приложение 4'!J83</f>
        <v>31.7</v>
      </c>
      <c r="L37" s="143">
        <f>'Приложение 4'!K83</f>
        <v>64.8</v>
      </c>
    </row>
    <row r="38" spans="1:12" ht="94.5" customHeight="1" x14ac:dyDescent="0.25">
      <c r="A38" s="150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52" t="s">
        <v>179</v>
      </c>
      <c r="C38" s="152" t="s">
        <v>8</v>
      </c>
      <c r="D38" s="152" t="s">
        <v>63</v>
      </c>
      <c r="E38" s="152" t="s">
        <v>239</v>
      </c>
      <c r="F38" s="147"/>
      <c r="G38" s="177"/>
      <c r="H38" s="177"/>
      <c r="I38" s="177"/>
      <c r="J38" s="143">
        <f>J39</f>
        <v>100</v>
      </c>
      <c r="K38" s="143"/>
      <c r="L38" s="143"/>
    </row>
    <row r="39" spans="1:12" ht="122.25" customHeight="1" x14ac:dyDescent="0.25">
      <c r="A39" s="150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52" t="s">
        <v>179</v>
      </c>
      <c r="C39" s="152" t="s">
        <v>8</v>
      </c>
      <c r="D39" s="152" t="s">
        <v>63</v>
      </c>
      <c r="E39" s="152" t="s">
        <v>239</v>
      </c>
      <c r="F39" s="147" t="s">
        <v>65</v>
      </c>
      <c r="G39" s="177"/>
      <c r="H39" s="177"/>
      <c r="I39" s="177"/>
      <c r="J39" s="143">
        <f>J40</f>
        <v>100</v>
      </c>
      <c r="K39" s="143"/>
      <c r="L39" s="143"/>
    </row>
    <row r="40" spans="1:12" ht="51" customHeight="1" x14ac:dyDescent="0.25">
      <c r="A40" s="150" t="str">
        <f>'Приложение 3'!A14</f>
        <v>Расходы на выплаты персоналу государственных (муниципальных) органов</v>
      </c>
      <c r="B40" s="152" t="s">
        <v>179</v>
      </c>
      <c r="C40" s="152" t="s">
        <v>8</v>
      </c>
      <c r="D40" s="152" t="s">
        <v>63</v>
      </c>
      <c r="E40" s="152" t="s">
        <v>239</v>
      </c>
      <c r="F40" s="147" t="s">
        <v>66</v>
      </c>
      <c r="G40" s="177"/>
      <c r="H40" s="177"/>
      <c r="I40" s="177"/>
      <c r="J40" s="143">
        <f>J41</f>
        <v>100</v>
      </c>
      <c r="K40" s="143"/>
      <c r="L40" s="143"/>
    </row>
    <row r="41" spans="1:12" ht="15" x14ac:dyDescent="0.25">
      <c r="A41" s="150" t="str">
        <f>'Приложение 3'!A8</f>
        <v>Общегосударственные вопросы</v>
      </c>
      <c r="B41" s="152" t="s">
        <v>179</v>
      </c>
      <c r="C41" s="152" t="s">
        <v>8</v>
      </c>
      <c r="D41" s="152" t="s">
        <v>63</v>
      </c>
      <c r="E41" s="152" t="s">
        <v>239</v>
      </c>
      <c r="F41" s="147" t="s">
        <v>66</v>
      </c>
      <c r="G41" s="194" t="s">
        <v>37</v>
      </c>
      <c r="H41" s="177"/>
      <c r="I41" s="177"/>
      <c r="J41" s="143">
        <f>J42</f>
        <v>100</v>
      </c>
      <c r="K41" s="143"/>
      <c r="L41" s="143"/>
    </row>
    <row r="42" spans="1:12" ht="63.75" customHeight="1" x14ac:dyDescent="0.25">
      <c r="A42" s="150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42" s="152" t="s">
        <v>179</v>
      </c>
      <c r="C42" s="152" t="s">
        <v>8</v>
      </c>
      <c r="D42" s="152" t="s">
        <v>63</v>
      </c>
      <c r="E42" s="152" t="s">
        <v>239</v>
      </c>
      <c r="F42" s="147" t="s">
        <v>66</v>
      </c>
      <c r="G42" s="194" t="s">
        <v>37</v>
      </c>
      <c r="H42" s="194" t="s">
        <v>39</v>
      </c>
      <c r="I42" s="177"/>
      <c r="J42" s="143">
        <f>J43</f>
        <v>100</v>
      </c>
      <c r="K42" s="143"/>
      <c r="L42" s="143"/>
    </row>
    <row r="43" spans="1:12" ht="78.75" customHeight="1" x14ac:dyDescent="0.25">
      <c r="A43" s="150" t="str">
        <f>A50</f>
        <v>Администрация Константиновского сельского поселения Ромодановского муниципального района Республики Мордовия</v>
      </c>
      <c r="B43" s="152" t="s">
        <v>179</v>
      </c>
      <c r="C43" s="152" t="s">
        <v>8</v>
      </c>
      <c r="D43" s="152" t="s">
        <v>63</v>
      </c>
      <c r="E43" s="152" t="s">
        <v>239</v>
      </c>
      <c r="F43" s="147" t="s">
        <v>66</v>
      </c>
      <c r="G43" s="194" t="s">
        <v>37</v>
      </c>
      <c r="H43" s="194" t="s">
        <v>39</v>
      </c>
      <c r="I43" s="194" t="s">
        <v>175</v>
      </c>
      <c r="J43" s="143">
        <f>'Приложение 3'!J17</f>
        <v>100</v>
      </c>
      <c r="K43" s="143"/>
      <c r="L43" s="143"/>
    </row>
    <row r="44" spans="1:12" ht="60" customHeight="1" x14ac:dyDescent="0.25">
      <c r="A44" s="150" t="str">
        <f>'Приложение 3'!A20</f>
        <v>Расходы в рамках обеспечения деятельности Администрации Константиновского сельского поселения</v>
      </c>
      <c r="B44" s="152" t="s">
        <v>179</v>
      </c>
      <c r="C44" s="152" t="s">
        <v>9</v>
      </c>
      <c r="D44" s="152"/>
      <c r="E44" s="152"/>
      <c r="F44" s="147"/>
      <c r="G44" s="177"/>
      <c r="H44" s="177"/>
      <c r="I44" s="177"/>
      <c r="J44" s="143">
        <f>J45+J51</f>
        <v>729</v>
      </c>
      <c r="K44" s="143">
        <f>K45+K51</f>
        <v>545.6</v>
      </c>
      <c r="L44" s="143">
        <f>L45+L51</f>
        <v>585.29999999999995</v>
      </c>
    </row>
    <row r="45" spans="1:12" ht="47.25" customHeight="1" x14ac:dyDescent="0.25">
      <c r="A45" s="150" t="str">
        <f>'Приложение 3'!A21</f>
        <v xml:space="preserve">Расходы на выплаты по оплате труда работников органов местного самоуправления </v>
      </c>
      <c r="B45" s="152" t="s">
        <v>179</v>
      </c>
      <c r="C45" s="152" t="s">
        <v>9</v>
      </c>
      <c r="D45" s="152" t="s">
        <v>63</v>
      </c>
      <c r="E45" s="152" t="s">
        <v>213</v>
      </c>
      <c r="F45" s="147"/>
      <c r="G45" s="177"/>
      <c r="H45" s="177"/>
      <c r="I45" s="177"/>
      <c r="J45" s="143">
        <f t="shared" ref="J45:L49" si="14">J46</f>
        <v>534</v>
      </c>
      <c r="K45" s="143">
        <f t="shared" si="14"/>
        <v>406.7</v>
      </c>
      <c r="L45" s="143">
        <f t="shared" si="14"/>
        <v>450</v>
      </c>
    </row>
    <row r="46" spans="1:12" ht="122.25" customHeight="1" x14ac:dyDescent="0.25">
      <c r="A46" s="150" t="str">
        <f>'Приложение 3'!A22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2" t="s">
        <v>179</v>
      </c>
      <c r="C46" s="152" t="s">
        <v>9</v>
      </c>
      <c r="D46" s="152" t="s">
        <v>63</v>
      </c>
      <c r="E46" s="152" t="s">
        <v>213</v>
      </c>
      <c r="F46" s="147" t="s">
        <v>65</v>
      </c>
      <c r="G46" s="177"/>
      <c r="H46" s="177"/>
      <c r="I46" s="177"/>
      <c r="J46" s="143">
        <f t="shared" si="14"/>
        <v>534</v>
      </c>
      <c r="K46" s="143">
        <f t="shared" si="14"/>
        <v>406.7</v>
      </c>
      <c r="L46" s="143">
        <f t="shared" si="14"/>
        <v>450</v>
      </c>
    </row>
    <row r="47" spans="1:12" ht="43.5" customHeight="1" x14ac:dyDescent="0.25">
      <c r="A47" s="150" t="str">
        <f>'Приложение 3'!A23</f>
        <v>Расходы на выплаты персоналу государственных (муниципальных) органов</v>
      </c>
      <c r="B47" s="152" t="s">
        <v>179</v>
      </c>
      <c r="C47" s="152" t="s">
        <v>9</v>
      </c>
      <c r="D47" s="152" t="s">
        <v>63</v>
      </c>
      <c r="E47" s="152" t="s">
        <v>213</v>
      </c>
      <c r="F47" s="147" t="s">
        <v>66</v>
      </c>
      <c r="G47" s="177"/>
      <c r="H47" s="177"/>
      <c r="I47" s="177"/>
      <c r="J47" s="143">
        <f t="shared" si="14"/>
        <v>534</v>
      </c>
      <c r="K47" s="143">
        <f t="shared" si="14"/>
        <v>406.7</v>
      </c>
      <c r="L47" s="143">
        <f t="shared" si="14"/>
        <v>450</v>
      </c>
    </row>
    <row r="48" spans="1:12" ht="14.25" customHeight="1" x14ac:dyDescent="0.25">
      <c r="A48" s="150" t="str">
        <f>A54</f>
        <v>Общегосударственные вопросы</v>
      </c>
      <c r="B48" s="152" t="s">
        <v>179</v>
      </c>
      <c r="C48" s="152" t="s">
        <v>9</v>
      </c>
      <c r="D48" s="152" t="s">
        <v>63</v>
      </c>
      <c r="E48" s="152" t="s">
        <v>213</v>
      </c>
      <c r="F48" s="147" t="s">
        <v>66</v>
      </c>
      <c r="G48" s="185" t="s">
        <v>37</v>
      </c>
      <c r="H48" s="177"/>
      <c r="I48" s="177"/>
      <c r="J48" s="143">
        <f t="shared" si="14"/>
        <v>534</v>
      </c>
      <c r="K48" s="143">
        <f t="shared" si="14"/>
        <v>406.7</v>
      </c>
      <c r="L48" s="143">
        <f t="shared" si="14"/>
        <v>450</v>
      </c>
    </row>
    <row r="49" spans="1:12" ht="89.25" customHeight="1" x14ac:dyDescent="0.25">
      <c r="A49" s="150" t="str">
        <f>A55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49" s="152" t="s">
        <v>179</v>
      </c>
      <c r="C49" s="152" t="s">
        <v>9</v>
      </c>
      <c r="D49" s="152" t="s">
        <v>63</v>
      </c>
      <c r="E49" s="152" t="s">
        <v>213</v>
      </c>
      <c r="F49" s="147" t="s">
        <v>66</v>
      </c>
      <c r="G49" s="185" t="s">
        <v>37</v>
      </c>
      <c r="H49" s="185" t="s">
        <v>45</v>
      </c>
      <c r="I49" s="177"/>
      <c r="J49" s="143">
        <f t="shared" si="14"/>
        <v>534</v>
      </c>
      <c r="K49" s="143">
        <f t="shared" si="14"/>
        <v>406.7</v>
      </c>
      <c r="L49" s="143">
        <f t="shared" si="14"/>
        <v>450</v>
      </c>
    </row>
    <row r="50" spans="1:12" ht="77.25" customHeight="1" x14ac:dyDescent="0.25">
      <c r="A50" s="150" t="str">
        <f>A56</f>
        <v>Администрация Константиновского сельского поселения Ромодановского муниципального района Республики Мордовия</v>
      </c>
      <c r="B50" s="152" t="s">
        <v>179</v>
      </c>
      <c r="C50" s="152" t="s">
        <v>9</v>
      </c>
      <c r="D50" s="152" t="s">
        <v>63</v>
      </c>
      <c r="E50" s="152" t="s">
        <v>213</v>
      </c>
      <c r="F50" s="147" t="s">
        <v>66</v>
      </c>
      <c r="G50" s="185" t="s">
        <v>37</v>
      </c>
      <c r="H50" s="185" t="s">
        <v>45</v>
      </c>
      <c r="I50" s="185" t="s">
        <v>175</v>
      </c>
      <c r="J50" s="143">
        <f>'Приложение 3'!J23</f>
        <v>534</v>
      </c>
      <c r="K50" s="143">
        <f>'Приложение 3'!K22</f>
        <v>406.7</v>
      </c>
      <c r="L50" s="143">
        <f>'Приложение 3'!L23</f>
        <v>450</v>
      </c>
    </row>
    <row r="51" spans="1:12" ht="50.25" customHeight="1" x14ac:dyDescent="0.25">
      <c r="A51" s="150" t="str">
        <f>'Приложение 3'!A24</f>
        <v>Расходы на обеспечение выполнения функций органов местного самоуправления</v>
      </c>
      <c r="B51" s="152" t="s">
        <v>179</v>
      </c>
      <c r="C51" s="152" t="s">
        <v>9</v>
      </c>
      <c r="D51" s="152" t="s">
        <v>63</v>
      </c>
      <c r="E51" s="152" t="s">
        <v>75</v>
      </c>
      <c r="F51" s="147"/>
      <c r="G51" s="183"/>
      <c r="H51" s="183"/>
      <c r="I51" s="183"/>
      <c r="J51" s="143">
        <f>J52+J57</f>
        <v>195</v>
      </c>
      <c r="K51" s="143">
        <f t="shared" ref="K51:L51" si="15">K52+K57</f>
        <v>138.9</v>
      </c>
      <c r="L51" s="143">
        <f t="shared" si="15"/>
        <v>135.30000000000001</v>
      </c>
    </row>
    <row r="52" spans="1:12" ht="45.75" customHeight="1" x14ac:dyDescent="0.25">
      <c r="A52" s="150" t="s">
        <v>211</v>
      </c>
      <c r="B52" s="152">
        <v>65</v>
      </c>
      <c r="C52" s="152">
        <v>2</v>
      </c>
      <c r="D52" s="152" t="s">
        <v>63</v>
      </c>
      <c r="E52" s="152" t="s">
        <v>75</v>
      </c>
      <c r="F52" s="151" t="s">
        <v>67</v>
      </c>
      <c r="G52" s="146"/>
      <c r="H52" s="146"/>
      <c r="I52" s="146"/>
      <c r="J52" s="143">
        <f t="shared" ref="J52:L52" si="16">J53</f>
        <v>193</v>
      </c>
      <c r="K52" s="143">
        <f t="shared" si="16"/>
        <v>136.9</v>
      </c>
      <c r="L52" s="143">
        <f t="shared" si="16"/>
        <v>133.30000000000001</v>
      </c>
    </row>
    <row r="53" spans="1:12" ht="60" x14ac:dyDescent="0.25">
      <c r="A53" s="150" t="s">
        <v>46</v>
      </c>
      <c r="B53" s="152">
        <v>65</v>
      </c>
      <c r="C53" s="152">
        <v>2</v>
      </c>
      <c r="D53" s="152" t="s">
        <v>63</v>
      </c>
      <c r="E53" s="152" t="s">
        <v>75</v>
      </c>
      <c r="F53" s="151" t="s">
        <v>68</v>
      </c>
      <c r="G53" s="146"/>
      <c r="H53" s="146"/>
      <c r="I53" s="146"/>
      <c r="J53" s="143">
        <f>J54</f>
        <v>193</v>
      </c>
      <c r="K53" s="143">
        <f t="shared" ref="K53:K55" si="17">K54</f>
        <v>136.9</v>
      </c>
      <c r="L53" s="143">
        <f t="shared" ref="L53:L55" si="18">L54</f>
        <v>133.30000000000001</v>
      </c>
    </row>
    <row r="54" spans="1:12" ht="15" x14ac:dyDescent="0.25">
      <c r="A54" s="150" t="s">
        <v>36</v>
      </c>
      <c r="B54" s="152">
        <v>65</v>
      </c>
      <c r="C54" s="152">
        <v>2</v>
      </c>
      <c r="D54" s="152" t="s">
        <v>63</v>
      </c>
      <c r="E54" s="152" t="s">
        <v>75</v>
      </c>
      <c r="F54" s="151" t="s">
        <v>68</v>
      </c>
      <c r="G54" s="148" t="s">
        <v>37</v>
      </c>
      <c r="H54" s="148"/>
      <c r="I54" s="148"/>
      <c r="J54" s="143">
        <f t="shared" ref="J54:J55" si="19">J55</f>
        <v>193</v>
      </c>
      <c r="K54" s="143">
        <f t="shared" si="17"/>
        <v>136.9</v>
      </c>
      <c r="L54" s="143">
        <f t="shared" si="18"/>
        <v>133.30000000000001</v>
      </c>
    </row>
    <row r="55" spans="1:12" ht="91.5" customHeight="1" x14ac:dyDescent="0.25">
      <c r="A55" s="27" t="s">
        <v>44</v>
      </c>
      <c r="B55" s="152">
        <v>65</v>
      </c>
      <c r="C55" s="152">
        <v>2</v>
      </c>
      <c r="D55" s="152" t="s">
        <v>63</v>
      </c>
      <c r="E55" s="152" t="s">
        <v>75</v>
      </c>
      <c r="F55" s="151" t="s">
        <v>68</v>
      </c>
      <c r="G55" s="148" t="s">
        <v>37</v>
      </c>
      <c r="H55" s="148" t="s">
        <v>45</v>
      </c>
      <c r="I55" s="148"/>
      <c r="J55" s="143">
        <f t="shared" si="19"/>
        <v>193</v>
      </c>
      <c r="K55" s="143">
        <f t="shared" si="17"/>
        <v>136.9</v>
      </c>
      <c r="L55" s="143">
        <f t="shared" si="18"/>
        <v>133.30000000000001</v>
      </c>
    </row>
    <row r="56" spans="1:12" ht="75" x14ac:dyDescent="0.25">
      <c r="A56" s="150" t="s">
        <v>190</v>
      </c>
      <c r="B56" s="152">
        <v>65</v>
      </c>
      <c r="C56" s="152">
        <v>2</v>
      </c>
      <c r="D56" s="152" t="s">
        <v>63</v>
      </c>
      <c r="E56" s="152" t="s">
        <v>75</v>
      </c>
      <c r="F56" s="151" t="s">
        <v>68</v>
      </c>
      <c r="G56" s="148" t="s">
        <v>37</v>
      </c>
      <c r="H56" s="148" t="s">
        <v>45</v>
      </c>
      <c r="I56" s="169" t="s">
        <v>175</v>
      </c>
      <c r="J56" s="143">
        <f>'Приложение 3'!J26</f>
        <v>193</v>
      </c>
      <c r="K56" s="143">
        <f>'Приложение 3'!K26</f>
        <v>136.9</v>
      </c>
      <c r="L56" s="143">
        <f>'Приложение 3'!L26</f>
        <v>133.30000000000001</v>
      </c>
    </row>
    <row r="57" spans="1:12" ht="15" x14ac:dyDescent="0.25">
      <c r="A57" s="150" t="s">
        <v>47</v>
      </c>
      <c r="B57" s="152">
        <v>65</v>
      </c>
      <c r="C57" s="152">
        <v>2</v>
      </c>
      <c r="D57" s="152" t="s">
        <v>63</v>
      </c>
      <c r="E57" s="152" t="s">
        <v>75</v>
      </c>
      <c r="F57" s="151" t="s">
        <v>69</v>
      </c>
      <c r="G57" s="146"/>
      <c r="H57" s="146"/>
      <c r="I57" s="146"/>
      <c r="J57" s="143">
        <f>J58</f>
        <v>2</v>
      </c>
      <c r="K57" s="143">
        <f t="shared" ref="K57:K60" si="20">K58</f>
        <v>2</v>
      </c>
      <c r="L57" s="143">
        <f t="shared" ref="L57:L60" si="21">L58</f>
        <v>2</v>
      </c>
    </row>
    <row r="58" spans="1:12" ht="30" x14ac:dyDescent="0.25">
      <c r="A58" s="150" t="s">
        <v>48</v>
      </c>
      <c r="B58" s="152">
        <v>65</v>
      </c>
      <c r="C58" s="152">
        <v>2</v>
      </c>
      <c r="D58" s="152" t="s">
        <v>63</v>
      </c>
      <c r="E58" s="152" t="s">
        <v>75</v>
      </c>
      <c r="F58" s="151" t="s">
        <v>70</v>
      </c>
      <c r="G58" s="146"/>
      <c r="H58" s="146"/>
      <c r="I58" s="146"/>
      <c r="J58" s="143">
        <f t="shared" ref="J58:J60" si="22">J59</f>
        <v>2</v>
      </c>
      <c r="K58" s="143">
        <f t="shared" si="20"/>
        <v>2</v>
      </c>
      <c r="L58" s="143">
        <f t="shared" si="21"/>
        <v>2</v>
      </c>
    </row>
    <row r="59" spans="1:12" ht="15" x14ac:dyDescent="0.25">
      <c r="A59" s="150" t="s">
        <v>36</v>
      </c>
      <c r="B59" s="152">
        <v>65</v>
      </c>
      <c r="C59" s="152">
        <v>2</v>
      </c>
      <c r="D59" s="152" t="s">
        <v>63</v>
      </c>
      <c r="E59" s="152" t="s">
        <v>75</v>
      </c>
      <c r="F59" s="151" t="s">
        <v>70</v>
      </c>
      <c r="G59" s="148" t="s">
        <v>37</v>
      </c>
      <c r="H59" s="148"/>
      <c r="I59" s="148"/>
      <c r="J59" s="143">
        <f t="shared" si="22"/>
        <v>2</v>
      </c>
      <c r="K59" s="143">
        <f t="shared" si="20"/>
        <v>2</v>
      </c>
      <c r="L59" s="143">
        <f t="shared" si="21"/>
        <v>2</v>
      </c>
    </row>
    <row r="60" spans="1:12" ht="92.25" customHeight="1" x14ac:dyDescent="0.25">
      <c r="A60" s="27" t="s">
        <v>44</v>
      </c>
      <c r="B60" s="152">
        <v>65</v>
      </c>
      <c r="C60" s="152">
        <v>2</v>
      </c>
      <c r="D60" s="152" t="s">
        <v>63</v>
      </c>
      <c r="E60" s="152" t="s">
        <v>75</v>
      </c>
      <c r="F60" s="151" t="s">
        <v>70</v>
      </c>
      <c r="G60" s="148" t="s">
        <v>37</v>
      </c>
      <c r="H60" s="148" t="s">
        <v>45</v>
      </c>
      <c r="I60" s="148"/>
      <c r="J60" s="143">
        <f t="shared" si="22"/>
        <v>2</v>
      </c>
      <c r="K60" s="143">
        <f t="shared" si="20"/>
        <v>2</v>
      </c>
      <c r="L60" s="143">
        <f t="shared" si="21"/>
        <v>2</v>
      </c>
    </row>
    <row r="61" spans="1:12" ht="75" x14ac:dyDescent="0.25">
      <c r="A61" s="150" t="s">
        <v>190</v>
      </c>
      <c r="B61" s="152">
        <v>65</v>
      </c>
      <c r="C61" s="152">
        <v>2</v>
      </c>
      <c r="D61" s="152" t="s">
        <v>63</v>
      </c>
      <c r="E61" s="152" t="s">
        <v>75</v>
      </c>
      <c r="F61" s="151" t="s">
        <v>70</v>
      </c>
      <c r="G61" s="148" t="s">
        <v>37</v>
      </c>
      <c r="H61" s="148" t="s">
        <v>45</v>
      </c>
      <c r="I61" s="169" t="s">
        <v>175</v>
      </c>
      <c r="J61" s="143">
        <f>'Приложение 3'!J28</f>
        <v>2</v>
      </c>
      <c r="K61" s="143">
        <f>'Приложение 3'!K28</f>
        <v>2</v>
      </c>
      <c r="L61" s="143">
        <f>'Приложение 3'!L28</f>
        <v>2</v>
      </c>
    </row>
    <row r="62" spans="1:12" ht="93" customHeight="1" x14ac:dyDescent="0.25">
      <c r="A62" s="150" t="str">
        <f>'Приложение 3'!A65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62" s="152" t="s">
        <v>77</v>
      </c>
      <c r="C62" s="152"/>
      <c r="D62" s="152"/>
      <c r="E62" s="152"/>
      <c r="F62" s="151"/>
      <c r="G62" s="148"/>
      <c r="H62" s="148"/>
      <c r="I62" s="169"/>
      <c r="J62" s="143">
        <f>J63</f>
        <v>235.9</v>
      </c>
      <c r="K62" s="143">
        <f t="shared" ref="K62:L62" si="23">K63</f>
        <v>242.1</v>
      </c>
      <c r="L62" s="143">
        <f t="shared" si="23"/>
        <v>242.1</v>
      </c>
    </row>
    <row r="63" spans="1:12" ht="108" customHeight="1" x14ac:dyDescent="0.25">
      <c r="A63" s="150" t="str">
        <f>'Приложение 3'!A66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63" s="152" t="s">
        <v>77</v>
      </c>
      <c r="C63" s="152" t="s">
        <v>8</v>
      </c>
      <c r="D63" s="152"/>
      <c r="E63" s="152"/>
      <c r="F63" s="151"/>
      <c r="G63" s="148"/>
      <c r="H63" s="148"/>
      <c r="I63" s="169"/>
      <c r="J63" s="143">
        <f>J64+J70+J93+J76+J82</f>
        <v>235.9</v>
      </c>
      <c r="K63" s="143">
        <f>K64+K70+K93+K76+K82</f>
        <v>242.1</v>
      </c>
      <c r="L63" s="143">
        <f>L64+L70+L93+L76+L82</f>
        <v>242.1</v>
      </c>
    </row>
    <row r="64" spans="1:12" ht="47.25" customHeight="1" x14ac:dyDescent="0.25">
      <c r="A64" s="150" t="str">
        <f>'Приложение 3'!A67</f>
        <v>Доплаты к пенсиям муниципальных служащих Республики Мордовия</v>
      </c>
      <c r="B64" s="152" t="s">
        <v>77</v>
      </c>
      <c r="C64" s="152" t="s">
        <v>8</v>
      </c>
      <c r="D64" s="152" t="s">
        <v>63</v>
      </c>
      <c r="E64" s="152" t="s">
        <v>80</v>
      </c>
      <c r="F64" s="151"/>
      <c r="G64" s="148"/>
      <c r="H64" s="148"/>
      <c r="I64" s="169"/>
      <c r="J64" s="143">
        <f t="shared" ref="J64:L66" si="24">J65</f>
        <v>55.3</v>
      </c>
      <c r="K64" s="143">
        <f t="shared" si="24"/>
        <v>55.3</v>
      </c>
      <c r="L64" s="143">
        <f t="shared" si="24"/>
        <v>55.3</v>
      </c>
    </row>
    <row r="65" spans="1:12" ht="31.5" customHeight="1" x14ac:dyDescent="0.25">
      <c r="A65" s="150" t="str">
        <f>'Приложение 3'!A68</f>
        <v>Социальное обеспечение и иные выплаты населению</v>
      </c>
      <c r="B65" s="152" t="s">
        <v>77</v>
      </c>
      <c r="C65" s="152" t="s">
        <v>8</v>
      </c>
      <c r="D65" s="152" t="s">
        <v>63</v>
      </c>
      <c r="E65" s="152" t="s">
        <v>80</v>
      </c>
      <c r="F65" s="151" t="s">
        <v>72</v>
      </c>
      <c r="G65" s="148"/>
      <c r="H65" s="148"/>
      <c r="I65" s="169"/>
      <c r="J65" s="143">
        <f t="shared" si="24"/>
        <v>55.3</v>
      </c>
      <c r="K65" s="143">
        <f t="shared" si="24"/>
        <v>55.3</v>
      </c>
      <c r="L65" s="143">
        <f t="shared" si="24"/>
        <v>55.3</v>
      </c>
    </row>
    <row r="66" spans="1:12" ht="30.75" customHeight="1" x14ac:dyDescent="0.25">
      <c r="A66" s="150" t="str">
        <f>'Приложение 3'!A69</f>
        <v>Публичные нормативные социальные выплаты гражданам</v>
      </c>
      <c r="B66" s="152" t="s">
        <v>77</v>
      </c>
      <c r="C66" s="152" t="s">
        <v>8</v>
      </c>
      <c r="D66" s="152" t="s">
        <v>63</v>
      </c>
      <c r="E66" s="152" t="s">
        <v>80</v>
      </c>
      <c r="F66" s="151" t="s">
        <v>73</v>
      </c>
      <c r="G66" s="148"/>
      <c r="H66" s="148"/>
      <c r="I66" s="169"/>
      <c r="J66" s="143">
        <f t="shared" si="24"/>
        <v>55.3</v>
      </c>
      <c r="K66" s="143">
        <f t="shared" si="24"/>
        <v>55.3</v>
      </c>
      <c r="L66" s="143">
        <f t="shared" si="24"/>
        <v>55.3</v>
      </c>
    </row>
    <row r="67" spans="1:12" ht="15" x14ac:dyDescent="0.25">
      <c r="A67" s="150" t="str">
        <f>'Приложение 3'!A63</f>
        <v>Социальная политика</v>
      </c>
      <c r="B67" s="152" t="s">
        <v>77</v>
      </c>
      <c r="C67" s="152" t="s">
        <v>8</v>
      </c>
      <c r="D67" s="152" t="s">
        <v>63</v>
      </c>
      <c r="E67" s="152" t="s">
        <v>80</v>
      </c>
      <c r="F67" s="151" t="s">
        <v>73</v>
      </c>
      <c r="G67" s="179" t="s">
        <v>17</v>
      </c>
      <c r="H67" s="148"/>
      <c r="I67" s="169"/>
      <c r="J67" s="143">
        <f>J69</f>
        <v>55.3</v>
      </c>
      <c r="K67" s="143">
        <f>K68</f>
        <v>55.3</v>
      </c>
      <c r="L67" s="143">
        <f>L68</f>
        <v>55.3</v>
      </c>
    </row>
    <row r="68" spans="1:12" ht="15" x14ac:dyDescent="0.25">
      <c r="A68" s="150" t="str">
        <f>'Приложение 3'!A64</f>
        <v xml:space="preserve"> Пенсионное обеспечение</v>
      </c>
      <c r="B68" s="152" t="s">
        <v>77</v>
      </c>
      <c r="C68" s="152" t="s">
        <v>8</v>
      </c>
      <c r="D68" s="152" t="s">
        <v>63</v>
      </c>
      <c r="E68" s="152" t="s">
        <v>80</v>
      </c>
      <c r="F68" s="151" t="s">
        <v>73</v>
      </c>
      <c r="G68" s="179" t="s">
        <v>17</v>
      </c>
      <c r="H68" s="179" t="s">
        <v>37</v>
      </c>
      <c r="I68" s="169"/>
      <c r="J68" s="143">
        <f>J69</f>
        <v>55.3</v>
      </c>
      <c r="K68" s="143">
        <f>K69</f>
        <v>55.3</v>
      </c>
      <c r="L68" s="143">
        <f>L69</f>
        <v>55.3</v>
      </c>
    </row>
    <row r="69" spans="1:12" ht="74.25" customHeight="1" x14ac:dyDescent="0.25">
      <c r="A69" s="150" t="str">
        <f>A61</f>
        <v>Администрация Константиновского сельского поселения Ромодановского муниципального района Республики Мордовия</v>
      </c>
      <c r="B69" s="152" t="s">
        <v>77</v>
      </c>
      <c r="C69" s="152" t="s">
        <v>8</v>
      </c>
      <c r="D69" s="152" t="s">
        <v>63</v>
      </c>
      <c r="E69" s="152" t="s">
        <v>80</v>
      </c>
      <c r="F69" s="151" t="s">
        <v>73</v>
      </c>
      <c r="G69" s="179" t="s">
        <v>17</v>
      </c>
      <c r="H69" s="179" t="s">
        <v>37</v>
      </c>
      <c r="I69" s="182" t="s">
        <v>175</v>
      </c>
      <c r="J69" s="143">
        <f>'Приложение 3'!J69</f>
        <v>55.3</v>
      </c>
      <c r="K69" s="143">
        <f>'Приложение 3'!K69</f>
        <v>55.3</v>
      </c>
      <c r="L69" s="143">
        <f>'Приложение 3'!L69</f>
        <v>55.3</v>
      </c>
    </row>
    <row r="70" spans="1:12" ht="77.25" customHeight="1" x14ac:dyDescent="0.25">
      <c r="A70" s="150" t="str">
        <f>'Приложение 3'!A37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70" s="152" t="s">
        <v>77</v>
      </c>
      <c r="C70" s="152" t="s">
        <v>8</v>
      </c>
      <c r="D70" s="152" t="s">
        <v>63</v>
      </c>
      <c r="E70" s="152" t="s">
        <v>79</v>
      </c>
      <c r="F70" s="151"/>
      <c r="G70" s="179"/>
      <c r="H70" s="179"/>
      <c r="I70" s="179"/>
      <c r="J70" s="143">
        <f t="shared" ref="J70:L74" si="25">J71</f>
        <v>5</v>
      </c>
      <c r="K70" s="143">
        <f t="shared" si="25"/>
        <v>5</v>
      </c>
      <c r="L70" s="143">
        <f t="shared" si="25"/>
        <v>5</v>
      </c>
    </row>
    <row r="71" spans="1:12" ht="16.5" customHeight="1" x14ac:dyDescent="0.25">
      <c r="A71" s="150" t="str">
        <f>'Приложение 3'!A38</f>
        <v>Иные бюджетные ассигнования</v>
      </c>
      <c r="B71" s="152" t="s">
        <v>77</v>
      </c>
      <c r="C71" s="152" t="s">
        <v>8</v>
      </c>
      <c r="D71" s="152" t="s">
        <v>63</v>
      </c>
      <c r="E71" s="152" t="s">
        <v>79</v>
      </c>
      <c r="F71" s="151" t="s">
        <v>69</v>
      </c>
      <c r="G71" s="179"/>
      <c r="H71" s="179"/>
      <c r="I71" s="179"/>
      <c r="J71" s="143">
        <f t="shared" si="25"/>
        <v>5</v>
      </c>
      <c r="K71" s="143">
        <f t="shared" si="25"/>
        <v>5</v>
      </c>
      <c r="L71" s="143">
        <f t="shared" si="25"/>
        <v>5</v>
      </c>
    </row>
    <row r="72" spans="1:12" ht="15.75" customHeight="1" x14ac:dyDescent="0.25">
      <c r="A72" s="150" t="str">
        <f>'Приложение 3'!A39</f>
        <v>Резервные средства</v>
      </c>
      <c r="B72" s="152" t="s">
        <v>77</v>
      </c>
      <c r="C72" s="152" t="s">
        <v>8</v>
      </c>
      <c r="D72" s="152" t="s">
        <v>63</v>
      </c>
      <c r="E72" s="152" t="s">
        <v>79</v>
      </c>
      <c r="F72" s="151" t="s">
        <v>71</v>
      </c>
      <c r="G72" s="179"/>
      <c r="H72" s="179"/>
      <c r="I72" s="179"/>
      <c r="J72" s="143">
        <f t="shared" si="25"/>
        <v>5</v>
      </c>
      <c r="K72" s="143">
        <f t="shared" si="25"/>
        <v>5</v>
      </c>
      <c r="L72" s="143">
        <f t="shared" si="25"/>
        <v>5</v>
      </c>
    </row>
    <row r="73" spans="1:12" ht="15" customHeight="1" x14ac:dyDescent="0.25">
      <c r="A73" s="150" t="str">
        <f>'Приложение 3'!A8</f>
        <v>Общегосударственные вопросы</v>
      </c>
      <c r="B73" s="152" t="s">
        <v>77</v>
      </c>
      <c r="C73" s="152" t="s">
        <v>8</v>
      </c>
      <c r="D73" s="152" t="s">
        <v>63</v>
      </c>
      <c r="E73" s="152" t="s">
        <v>79</v>
      </c>
      <c r="F73" s="151" t="s">
        <v>71</v>
      </c>
      <c r="G73" s="179" t="s">
        <v>37</v>
      </c>
      <c r="H73" s="179"/>
      <c r="I73" s="179"/>
      <c r="J73" s="143">
        <f t="shared" si="25"/>
        <v>5</v>
      </c>
      <c r="K73" s="143">
        <f t="shared" si="25"/>
        <v>5</v>
      </c>
      <c r="L73" s="143">
        <f t="shared" si="25"/>
        <v>5</v>
      </c>
    </row>
    <row r="74" spans="1:12" ht="14.25" customHeight="1" x14ac:dyDescent="0.25">
      <c r="A74" s="150" t="str">
        <f>'Приложение 3'!A34</f>
        <v xml:space="preserve">Резервные фонды </v>
      </c>
      <c r="B74" s="152" t="s">
        <v>77</v>
      </c>
      <c r="C74" s="152" t="s">
        <v>8</v>
      </c>
      <c r="D74" s="152" t="s">
        <v>63</v>
      </c>
      <c r="E74" s="152" t="s">
        <v>79</v>
      </c>
      <c r="F74" s="151" t="s">
        <v>71</v>
      </c>
      <c r="G74" s="179" t="s">
        <v>37</v>
      </c>
      <c r="H74" s="179" t="s">
        <v>18</v>
      </c>
      <c r="I74" s="179"/>
      <c r="J74" s="143">
        <f t="shared" si="25"/>
        <v>5</v>
      </c>
      <c r="K74" s="143">
        <f t="shared" si="25"/>
        <v>5</v>
      </c>
      <c r="L74" s="143">
        <f t="shared" si="25"/>
        <v>5</v>
      </c>
    </row>
    <row r="75" spans="1:12" ht="78.75" customHeight="1" x14ac:dyDescent="0.25">
      <c r="A75" s="150" t="str">
        <f>A69</f>
        <v>Администрация Константиновского сельского поселения Ромодановского муниципального района Республики Мордовия</v>
      </c>
      <c r="B75" s="152" t="s">
        <v>77</v>
      </c>
      <c r="C75" s="152" t="s">
        <v>8</v>
      </c>
      <c r="D75" s="152" t="s">
        <v>63</v>
      </c>
      <c r="E75" s="152" t="s">
        <v>79</v>
      </c>
      <c r="F75" s="151" t="s">
        <v>71</v>
      </c>
      <c r="G75" s="179" t="s">
        <v>37</v>
      </c>
      <c r="H75" s="179" t="s">
        <v>18</v>
      </c>
      <c r="I75" s="182" t="s">
        <v>175</v>
      </c>
      <c r="J75" s="143">
        <f>'Приложение 3'!J39</f>
        <v>5</v>
      </c>
      <c r="K75" s="143">
        <f>'Приложение 3'!K39</f>
        <v>5</v>
      </c>
      <c r="L75" s="143">
        <f>'Приложение 3'!L39</f>
        <v>5</v>
      </c>
    </row>
    <row r="76" spans="1:12" ht="31.5" customHeight="1" x14ac:dyDescent="0.25">
      <c r="A76" s="150" t="str">
        <f>'Приложение 3'!A74</f>
        <v>Процентные платежи по муниципальному долгу</v>
      </c>
      <c r="B76" s="152" t="s">
        <v>77</v>
      </c>
      <c r="C76" s="152" t="s">
        <v>8</v>
      </c>
      <c r="D76" s="152" t="s">
        <v>63</v>
      </c>
      <c r="E76" s="152" t="s">
        <v>220</v>
      </c>
      <c r="F76" s="151"/>
      <c r="G76" s="179"/>
      <c r="H76" s="179"/>
      <c r="I76" s="182"/>
      <c r="J76" s="143">
        <f t="shared" ref="J76:L80" si="26">J77</f>
        <v>1.2</v>
      </c>
      <c r="K76" s="143">
        <f t="shared" si="26"/>
        <v>1.1000000000000001</v>
      </c>
      <c r="L76" s="143">
        <f t="shared" si="26"/>
        <v>1</v>
      </c>
    </row>
    <row r="77" spans="1:12" ht="33" customHeight="1" x14ac:dyDescent="0.25">
      <c r="A77" s="150" t="str">
        <f>'Приложение 3'!A75</f>
        <v>Обслуживание государственного (муниципального) долга</v>
      </c>
      <c r="B77" s="152" t="s">
        <v>77</v>
      </c>
      <c r="C77" s="152" t="s">
        <v>8</v>
      </c>
      <c r="D77" s="152" t="s">
        <v>63</v>
      </c>
      <c r="E77" s="152" t="s">
        <v>220</v>
      </c>
      <c r="F77" s="151" t="s">
        <v>221</v>
      </c>
      <c r="G77" s="179"/>
      <c r="H77" s="179"/>
      <c r="I77" s="182"/>
      <c r="J77" s="143">
        <f t="shared" si="26"/>
        <v>1.2</v>
      </c>
      <c r="K77" s="143">
        <f t="shared" si="26"/>
        <v>1.1000000000000001</v>
      </c>
      <c r="L77" s="143">
        <f t="shared" si="26"/>
        <v>1</v>
      </c>
    </row>
    <row r="78" spans="1:12" ht="28.5" customHeight="1" x14ac:dyDescent="0.25">
      <c r="A78" s="150" t="str">
        <f>'Приложение 3'!A76</f>
        <v>Обслуживание муниципального долга</v>
      </c>
      <c r="B78" s="152" t="s">
        <v>77</v>
      </c>
      <c r="C78" s="152" t="s">
        <v>8</v>
      </c>
      <c r="D78" s="152" t="s">
        <v>63</v>
      </c>
      <c r="E78" s="152" t="s">
        <v>220</v>
      </c>
      <c r="F78" s="151" t="s">
        <v>222</v>
      </c>
      <c r="G78" s="179"/>
      <c r="H78" s="179"/>
      <c r="I78" s="182"/>
      <c r="J78" s="143">
        <f t="shared" si="26"/>
        <v>1.2</v>
      </c>
      <c r="K78" s="143">
        <f t="shared" si="26"/>
        <v>1.1000000000000001</v>
      </c>
      <c r="L78" s="143">
        <f t="shared" si="26"/>
        <v>1</v>
      </c>
    </row>
    <row r="79" spans="1:12" ht="15.75" customHeight="1" x14ac:dyDescent="0.25">
      <c r="A79" s="150" t="str">
        <f>'Приложение 3'!A8</f>
        <v>Общегосударственные вопросы</v>
      </c>
      <c r="B79" s="152" t="s">
        <v>77</v>
      </c>
      <c r="C79" s="152" t="s">
        <v>8</v>
      </c>
      <c r="D79" s="152" t="s">
        <v>63</v>
      </c>
      <c r="E79" s="152" t="s">
        <v>220</v>
      </c>
      <c r="F79" s="151" t="s">
        <v>222</v>
      </c>
      <c r="G79" s="192" t="s">
        <v>37</v>
      </c>
      <c r="H79" s="179"/>
      <c r="I79" s="182"/>
      <c r="J79" s="143">
        <f t="shared" si="26"/>
        <v>1.2</v>
      </c>
      <c r="K79" s="143">
        <f t="shared" si="26"/>
        <v>1.1000000000000001</v>
      </c>
      <c r="L79" s="143">
        <f t="shared" si="26"/>
        <v>1</v>
      </c>
    </row>
    <row r="80" spans="1:12" ht="31.5" customHeight="1" x14ac:dyDescent="0.25">
      <c r="A80" s="150" t="str">
        <f>'Приложение 3'!A70</f>
        <v>Обслуживание государственного (муниципального)долга</v>
      </c>
      <c r="B80" s="152" t="s">
        <v>77</v>
      </c>
      <c r="C80" s="152" t="s">
        <v>8</v>
      </c>
      <c r="D80" s="152" t="s">
        <v>63</v>
      </c>
      <c r="E80" s="152" t="s">
        <v>220</v>
      </c>
      <c r="F80" s="151" t="s">
        <v>222</v>
      </c>
      <c r="G80" s="192" t="s">
        <v>37</v>
      </c>
      <c r="H80" s="192" t="s">
        <v>209</v>
      </c>
      <c r="I80" s="182"/>
      <c r="J80" s="143">
        <f t="shared" si="26"/>
        <v>1.2</v>
      </c>
      <c r="K80" s="143">
        <f t="shared" si="26"/>
        <v>1.1000000000000001</v>
      </c>
      <c r="L80" s="143">
        <f t="shared" si="26"/>
        <v>1</v>
      </c>
    </row>
    <row r="81" spans="1:12" ht="78.75" customHeight="1" x14ac:dyDescent="0.25">
      <c r="A81" s="150" t="str">
        <f>A75</f>
        <v>Администрация Константиновского сельского поселения Ромодановского муниципального района Республики Мордовия</v>
      </c>
      <c r="B81" s="152" t="s">
        <v>77</v>
      </c>
      <c r="C81" s="152" t="s">
        <v>8</v>
      </c>
      <c r="D81" s="152" t="s">
        <v>63</v>
      </c>
      <c r="E81" s="152" t="s">
        <v>220</v>
      </c>
      <c r="F81" s="151" t="s">
        <v>222</v>
      </c>
      <c r="G81" s="192" t="s">
        <v>37</v>
      </c>
      <c r="H81" s="192" t="s">
        <v>209</v>
      </c>
      <c r="I81" s="192" t="s">
        <v>175</v>
      </c>
      <c r="J81" s="143">
        <f>'Приложение 3'!J76</f>
        <v>1.2</v>
      </c>
      <c r="K81" s="143">
        <f>'Приложение 3'!K76</f>
        <v>1.1000000000000001</v>
      </c>
      <c r="L81" s="143">
        <f>'Приложение 3'!L76</f>
        <v>1</v>
      </c>
    </row>
    <row r="82" spans="1:12" ht="112.5" customHeight="1" x14ac:dyDescent="0.25">
      <c r="A82" s="150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2" s="152" t="s">
        <v>77</v>
      </c>
      <c r="C82" s="152" t="s">
        <v>8</v>
      </c>
      <c r="D82" s="152" t="s">
        <v>63</v>
      </c>
      <c r="E82" s="152" t="s">
        <v>153</v>
      </c>
      <c r="F82" s="151"/>
      <c r="G82" s="192"/>
      <c r="H82" s="192"/>
      <c r="I82" s="192"/>
      <c r="J82" s="143">
        <f>J83+J88</f>
        <v>173.9</v>
      </c>
      <c r="K82" s="143">
        <f>K83+K88</f>
        <v>180.2</v>
      </c>
      <c r="L82" s="143">
        <f>L83+L88</f>
        <v>180.2</v>
      </c>
    </row>
    <row r="83" spans="1:12" ht="120.75" customHeight="1" x14ac:dyDescent="0.25">
      <c r="A83" s="150" t="str">
        <f>'Приложение 3'!A45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3" s="152" t="s">
        <v>77</v>
      </c>
      <c r="C83" s="152" t="s">
        <v>8</v>
      </c>
      <c r="D83" s="152" t="s">
        <v>63</v>
      </c>
      <c r="E83" s="152" t="s">
        <v>153</v>
      </c>
      <c r="F83" s="151" t="s">
        <v>65</v>
      </c>
      <c r="G83" s="192"/>
      <c r="H83" s="192"/>
      <c r="I83" s="192"/>
      <c r="J83" s="143">
        <f t="shared" ref="J83:L86" si="27">J84</f>
        <v>169.9</v>
      </c>
      <c r="K83" s="143">
        <f t="shared" si="27"/>
        <v>176.2</v>
      </c>
      <c r="L83" s="143">
        <f t="shared" si="27"/>
        <v>176.2</v>
      </c>
    </row>
    <row r="84" spans="1:12" ht="49.5" customHeight="1" x14ac:dyDescent="0.25">
      <c r="A84" s="150" t="str">
        <f>'Приложение 3'!A46</f>
        <v>Расходы на выплаты персоналу государственных (муниципальных) органов</v>
      </c>
      <c r="B84" s="152" t="s">
        <v>77</v>
      </c>
      <c r="C84" s="152" t="s">
        <v>8</v>
      </c>
      <c r="D84" s="152" t="s">
        <v>63</v>
      </c>
      <c r="E84" s="152" t="s">
        <v>153</v>
      </c>
      <c r="F84" s="151" t="s">
        <v>66</v>
      </c>
      <c r="G84" s="192"/>
      <c r="H84" s="192"/>
      <c r="I84" s="192"/>
      <c r="J84" s="143">
        <f t="shared" si="27"/>
        <v>169.9</v>
      </c>
      <c r="K84" s="143">
        <f t="shared" si="27"/>
        <v>176.2</v>
      </c>
      <c r="L84" s="143">
        <f t="shared" si="27"/>
        <v>176.2</v>
      </c>
    </row>
    <row r="85" spans="1:12" ht="21.75" customHeight="1" x14ac:dyDescent="0.25">
      <c r="A85" s="150" t="str">
        <f>'Приложение 3'!A40</f>
        <v>Национальная оборона</v>
      </c>
      <c r="B85" s="152" t="s">
        <v>77</v>
      </c>
      <c r="C85" s="152" t="s">
        <v>8</v>
      </c>
      <c r="D85" s="152" t="s">
        <v>63</v>
      </c>
      <c r="E85" s="152" t="s">
        <v>153</v>
      </c>
      <c r="F85" s="151" t="s">
        <v>66</v>
      </c>
      <c r="G85" s="197" t="s">
        <v>39</v>
      </c>
      <c r="H85" s="192"/>
      <c r="I85" s="192"/>
      <c r="J85" s="143">
        <f t="shared" si="27"/>
        <v>169.9</v>
      </c>
      <c r="K85" s="143">
        <f t="shared" si="27"/>
        <v>176.2</v>
      </c>
      <c r="L85" s="143">
        <f t="shared" si="27"/>
        <v>176.2</v>
      </c>
    </row>
    <row r="86" spans="1:12" ht="33.75" customHeight="1" x14ac:dyDescent="0.25">
      <c r="A86" s="150" t="str">
        <f>'Приложение 3'!A41</f>
        <v>Мобилизационная и вневойсковая подготовка</v>
      </c>
      <c r="B86" s="152" t="s">
        <v>77</v>
      </c>
      <c r="C86" s="152" t="s">
        <v>8</v>
      </c>
      <c r="D86" s="152" t="s">
        <v>63</v>
      </c>
      <c r="E86" s="152" t="s">
        <v>153</v>
      </c>
      <c r="F86" s="151" t="s">
        <v>66</v>
      </c>
      <c r="G86" s="197" t="s">
        <v>39</v>
      </c>
      <c r="H86" s="197" t="s">
        <v>53</v>
      </c>
      <c r="I86" s="192"/>
      <c r="J86" s="143">
        <f t="shared" si="27"/>
        <v>169.9</v>
      </c>
      <c r="K86" s="143">
        <f t="shared" si="27"/>
        <v>176.2</v>
      </c>
      <c r="L86" s="143">
        <f t="shared" si="27"/>
        <v>176.2</v>
      </c>
    </row>
    <row r="87" spans="1:12" ht="78.75" customHeight="1" x14ac:dyDescent="0.25">
      <c r="A87" s="150" t="str">
        <f>A92</f>
        <v>Администрация Константиновского сельского поселения Ромодановского муниципального района Республики Мордовия</v>
      </c>
      <c r="B87" s="152" t="s">
        <v>77</v>
      </c>
      <c r="C87" s="152" t="s">
        <v>8</v>
      </c>
      <c r="D87" s="152" t="s">
        <v>63</v>
      </c>
      <c r="E87" s="152" t="s">
        <v>153</v>
      </c>
      <c r="F87" s="151" t="s">
        <v>66</v>
      </c>
      <c r="G87" s="197" t="s">
        <v>39</v>
      </c>
      <c r="H87" s="197" t="s">
        <v>53</v>
      </c>
      <c r="I87" s="197" t="s">
        <v>175</v>
      </c>
      <c r="J87" s="143">
        <f>'Приложение 3'!J46</f>
        <v>169.9</v>
      </c>
      <c r="K87" s="143">
        <f>'Приложение 3'!K46</f>
        <v>176.2</v>
      </c>
      <c r="L87" s="143">
        <f>'Приложение 3'!L46</f>
        <v>176.2</v>
      </c>
    </row>
    <row r="88" spans="1:12" ht="48.75" customHeight="1" x14ac:dyDescent="0.25">
      <c r="A88" s="150" t="str">
        <f>'Приложение 3'!A47</f>
        <v>Закупка товаров, работ и услуг для обеспечения государственных (муниципальных) нужд</v>
      </c>
      <c r="B88" s="152" t="s">
        <v>77</v>
      </c>
      <c r="C88" s="152" t="s">
        <v>8</v>
      </c>
      <c r="D88" s="152" t="s">
        <v>63</v>
      </c>
      <c r="E88" s="152" t="s">
        <v>153</v>
      </c>
      <c r="F88" s="151" t="s">
        <v>67</v>
      </c>
      <c r="G88" s="192"/>
      <c r="H88" s="192"/>
      <c r="I88" s="192"/>
      <c r="J88" s="143">
        <f t="shared" ref="J88:L91" si="28">J89</f>
        <v>4</v>
      </c>
      <c r="K88" s="143">
        <f t="shared" si="28"/>
        <v>4</v>
      </c>
      <c r="L88" s="143">
        <f t="shared" si="28"/>
        <v>4</v>
      </c>
    </row>
    <row r="89" spans="1:12" ht="63.75" customHeight="1" x14ac:dyDescent="0.25">
      <c r="A89" s="150" t="str">
        <f>'Приложение 3'!A48</f>
        <v>Иные закупки товаров, работ и услуг для обеспечения государственных (муниципальных) нужд</v>
      </c>
      <c r="B89" s="152" t="s">
        <v>77</v>
      </c>
      <c r="C89" s="152" t="s">
        <v>8</v>
      </c>
      <c r="D89" s="152" t="s">
        <v>63</v>
      </c>
      <c r="E89" s="152" t="s">
        <v>153</v>
      </c>
      <c r="F89" s="151" t="s">
        <v>68</v>
      </c>
      <c r="G89" s="192"/>
      <c r="H89" s="192"/>
      <c r="I89" s="192"/>
      <c r="J89" s="143">
        <f t="shared" si="28"/>
        <v>4</v>
      </c>
      <c r="K89" s="143">
        <f t="shared" si="28"/>
        <v>4</v>
      </c>
      <c r="L89" s="143">
        <f t="shared" si="28"/>
        <v>4</v>
      </c>
    </row>
    <row r="90" spans="1:12" ht="20.25" customHeight="1" x14ac:dyDescent="0.25">
      <c r="A90" s="150" t="str">
        <f>'Приложение 4'!A40</f>
        <v>Национальная оборона</v>
      </c>
      <c r="B90" s="152" t="s">
        <v>77</v>
      </c>
      <c r="C90" s="152" t="s">
        <v>8</v>
      </c>
      <c r="D90" s="152" t="s">
        <v>63</v>
      </c>
      <c r="E90" s="152" t="s">
        <v>153</v>
      </c>
      <c r="F90" s="151" t="s">
        <v>68</v>
      </c>
      <c r="G90" s="195" t="s">
        <v>39</v>
      </c>
      <c r="H90" s="192"/>
      <c r="I90" s="192"/>
      <c r="J90" s="143">
        <f t="shared" si="28"/>
        <v>4</v>
      </c>
      <c r="K90" s="143">
        <f t="shared" si="28"/>
        <v>4</v>
      </c>
      <c r="L90" s="143">
        <f t="shared" si="28"/>
        <v>4</v>
      </c>
    </row>
    <row r="91" spans="1:12" ht="37.5" customHeight="1" x14ac:dyDescent="0.25">
      <c r="A91" s="150" t="str">
        <f>'Приложение 4'!A41</f>
        <v>Мобилизационная и вневойсковая подготовка</v>
      </c>
      <c r="B91" s="152" t="s">
        <v>77</v>
      </c>
      <c r="C91" s="152" t="s">
        <v>8</v>
      </c>
      <c r="D91" s="152" t="s">
        <v>63</v>
      </c>
      <c r="E91" s="152" t="s">
        <v>153</v>
      </c>
      <c r="F91" s="151" t="s">
        <v>68</v>
      </c>
      <c r="G91" s="195" t="s">
        <v>39</v>
      </c>
      <c r="H91" s="195" t="s">
        <v>53</v>
      </c>
      <c r="I91" s="192"/>
      <c r="J91" s="143">
        <f t="shared" si="28"/>
        <v>4</v>
      </c>
      <c r="K91" s="143">
        <f t="shared" si="28"/>
        <v>4</v>
      </c>
      <c r="L91" s="143">
        <f t="shared" si="28"/>
        <v>4</v>
      </c>
    </row>
    <row r="92" spans="1:12" ht="75" customHeight="1" x14ac:dyDescent="0.25">
      <c r="A92" s="150" t="str">
        <f>A81</f>
        <v>Администрация Константиновского сельского поселения Ромодановского муниципального района Республики Мордовия</v>
      </c>
      <c r="B92" s="152" t="s">
        <v>77</v>
      </c>
      <c r="C92" s="152" t="s">
        <v>8</v>
      </c>
      <c r="D92" s="152" t="s">
        <v>63</v>
      </c>
      <c r="E92" s="152" t="s">
        <v>153</v>
      </c>
      <c r="F92" s="151" t="s">
        <v>68</v>
      </c>
      <c r="G92" s="195" t="s">
        <v>39</v>
      </c>
      <c r="H92" s="195" t="s">
        <v>53</v>
      </c>
      <c r="I92" s="195" t="s">
        <v>175</v>
      </c>
      <c r="J92" s="143">
        <f>'Приложение 3'!J48</f>
        <v>4</v>
      </c>
      <c r="K92" s="143">
        <f>'Приложение 3'!K48</f>
        <v>4</v>
      </c>
      <c r="L92" s="143">
        <f>'Приложение 3'!L48</f>
        <v>4</v>
      </c>
    </row>
    <row r="93" spans="1:12" ht="198.75" customHeight="1" x14ac:dyDescent="0.25">
      <c r="A93" s="150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3" s="152">
        <v>89</v>
      </c>
      <c r="C93" s="152">
        <v>1</v>
      </c>
      <c r="D93" s="152" t="s">
        <v>63</v>
      </c>
      <c r="E93" s="152" t="s">
        <v>76</v>
      </c>
      <c r="F93" s="151"/>
      <c r="G93" s="146"/>
      <c r="H93" s="146"/>
      <c r="I93" s="146"/>
      <c r="J93" s="143">
        <f t="shared" ref="J93:L96" si="29">J94</f>
        <v>0.5</v>
      </c>
      <c r="K93" s="143">
        <f t="shared" si="29"/>
        <v>0.5</v>
      </c>
      <c r="L93" s="143">
        <f t="shared" si="29"/>
        <v>0.6</v>
      </c>
    </row>
    <row r="94" spans="1:12" ht="45.75" customHeight="1" x14ac:dyDescent="0.25">
      <c r="A94" s="150" t="s">
        <v>211</v>
      </c>
      <c r="B94" s="152">
        <v>89</v>
      </c>
      <c r="C94" s="152">
        <v>1</v>
      </c>
      <c r="D94" s="152" t="s">
        <v>63</v>
      </c>
      <c r="E94" s="152" t="s">
        <v>76</v>
      </c>
      <c r="F94" s="151" t="s">
        <v>67</v>
      </c>
      <c r="G94" s="146"/>
      <c r="H94" s="146"/>
      <c r="I94" s="146"/>
      <c r="J94" s="143">
        <f t="shared" si="29"/>
        <v>0.5</v>
      </c>
      <c r="K94" s="143">
        <f t="shared" ref="K94:K96" si="30">K95</f>
        <v>0.5</v>
      </c>
      <c r="L94" s="143">
        <f t="shared" ref="L94:L96" si="31">L95</f>
        <v>0.6</v>
      </c>
    </row>
    <row r="95" spans="1:12" ht="60" x14ac:dyDescent="0.25">
      <c r="A95" s="150" t="s">
        <v>46</v>
      </c>
      <c r="B95" s="152">
        <v>89</v>
      </c>
      <c r="C95" s="152">
        <v>1</v>
      </c>
      <c r="D95" s="152" t="s">
        <v>63</v>
      </c>
      <c r="E95" s="152" t="s">
        <v>76</v>
      </c>
      <c r="F95" s="151" t="s">
        <v>68</v>
      </c>
      <c r="G95" s="146"/>
      <c r="H95" s="146"/>
      <c r="I95" s="146"/>
      <c r="J95" s="143">
        <f t="shared" si="29"/>
        <v>0.5</v>
      </c>
      <c r="K95" s="143">
        <f t="shared" si="30"/>
        <v>0.5</v>
      </c>
      <c r="L95" s="143">
        <f t="shared" si="31"/>
        <v>0.6</v>
      </c>
    </row>
    <row r="96" spans="1:12" ht="15" x14ac:dyDescent="0.25">
      <c r="A96" s="150" t="s">
        <v>36</v>
      </c>
      <c r="B96" s="152">
        <v>89</v>
      </c>
      <c r="C96" s="152">
        <v>1</v>
      </c>
      <c r="D96" s="152" t="s">
        <v>63</v>
      </c>
      <c r="E96" s="152" t="s">
        <v>76</v>
      </c>
      <c r="F96" s="151" t="s">
        <v>68</v>
      </c>
      <c r="G96" s="148" t="s">
        <v>37</v>
      </c>
      <c r="H96" s="148"/>
      <c r="I96" s="148"/>
      <c r="J96" s="143">
        <f t="shared" si="29"/>
        <v>0.5</v>
      </c>
      <c r="K96" s="143">
        <f t="shared" si="30"/>
        <v>0.5</v>
      </c>
      <c r="L96" s="143">
        <f t="shared" si="31"/>
        <v>0.6</v>
      </c>
    </row>
    <row r="97" spans="1:12" ht="89.25" customHeight="1" x14ac:dyDescent="0.25">
      <c r="A97" s="27" t="s">
        <v>44</v>
      </c>
      <c r="B97" s="152">
        <v>89</v>
      </c>
      <c r="C97" s="152">
        <v>1</v>
      </c>
      <c r="D97" s="152" t="s">
        <v>63</v>
      </c>
      <c r="E97" s="152" t="s">
        <v>76</v>
      </c>
      <c r="F97" s="151" t="s">
        <v>68</v>
      </c>
      <c r="G97" s="148" t="s">
        <v>37</v>
      </c>
      <c r="H97" s="148" t="s">
        <v>45</v>
      </c>
      <c r="I97" s="148"/>
      <c r="J97" s="143">
        <f>J98</f>
        <v>0.5</v>
      </c>
      <c r="K97" s="143">
        <f>K98</f>
        <v>0.5</v>
      </c>
      <c r="L97" s="143">
        <f>L98</f>
        <v>0.6</v>
      </c>
    </row>
    <row r="98" spans="1:12" ht="89.25" customHeight="1" x14ac:dyDescent="0.25">
      <c r="A98" s="27" t="str">
        <f>A92</f>
        <v>Администрация Константиновского сельского поселения Ромодановского муниципального района Республики Мордовия</v>
      </c>
      <c r="B98" s="152" t="s">
        <v>77</v>
      </c>
      <c r="C98" s="152" t="s">
        <v>8</v>
      </c>
      <c r="D98" s="152" t="s">
        <v>63</v>
      </c>
      <c r="E98" s="152" t="s">
        <v>76</v>
      </c>
      <c r="F98" s="151" t="s">
        <v>68</v>
      </c>
      <c r="G98" s="193" t="s">
        <v>37</v>
      </c>
      <c r="H98" s="193" t="s">
        <v>45</v>
      </c>
      <c r="I98" s="193" t="s">
        <v>175</v>
      </c>
      <c r="J98" s="143">
        <f>'Приложение 3'!J33</f>
        <v>0.5</v>
      </c>
      <c r="K98" s="143">
        <f>'Приложение 3'!K33</f>
        <v>0.5</v>
      </c>
      <c r="L98" s="143">
        <f>'Приложение 3'!L33</f>
        <v>0.6</v>
      </c>
    </row>
  </sheetData>
  <autoFilter ref="A1:L98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zoomScale="60" zoomScaleNormal="55" workbookViewId="0">
      <selection activeCell="C2" sqref="C2:E2"/>
    </sheetView>
  </sheetViews>
  <sheetFormatPr defaultRowHeight="12.75" x14ac:dyDescent="0.2"/>
  <cols>
    <col min="1" max="1" width="58.6640625" style="75" customWidth="1"/>
    <col min="2" max="2" width="125" style="75" customWidth="1"/>
    <col min="3" max="3" width="27" style="75" customWidth="1"/>
    <col min="4" max="4" width="30.83203125" style="75" customWidth="1"/>
    <col min="5" max="5" width="27.5" style="75" customWidth="1"/>
    <col min="6" max="6" width="41.83203125" style="76" customWidth="1"/>
    <col min="7" max="7" width="23.6640625" style="75" customWidth="1"/>
    <col min="8" max="8" width="19.5" style="75" customWidth="1"/>
    <col min="9" max="9" width="25.5" style="75" customWidth="1"/>
    <col min="10" max="16384" width="9.33203125" style="75"/>
  </cols>
  <sheetData>
    <row r="1" spans="1:7" ht="51.6" customHeight="1" x14ac:dyDescent="0.35">
      <c r="B1" s="120"/>
      <c r="C1" s="216" t="s">
        <v>172</v>
      </c>
      <c r="D1" s="216"/>
      <c r="E1" s="216"/>
      <c r="F1" s="74"/>
    </row>
    <row r="2" spans="1:7" ht="168" customHeight="1" x14ac:dyDescent="0.3">
      <c r="A2" s="119"/>
      <c r="B2" s="118"/>
      <c r="C2" s="215" t="s">
        <v>256</v>
      </c>
      <c r="D2" s="215"/>
      <c r="E2" s="215"/>
      <c r="F2" s="41"/>
      <c r="G2" s="41"/>
    </row>
    <row r="3" spans="1:7" ht="13.15" customHeight="1" x14ac:dyDescent="0.2">
      <c r="A3" s="214" t="s">
        <v>248</v>
      </c>
      <c r="B3" s="214"/>
      <c r="C3" s="214"/>
      <c r="D3" s="214"/>
      <c r="E3" s="214"/>
    </row>
    <row r="4" spans="1:7" ht="13.15" customHeight="1" x14ac:dyDescent="0.2">
      <c r="A4" s="214"/>
      <c r="B4" s="214"/>
      <c r="C4" s="214"/>
      <c r="D4" s="214"/>
      <c r="E4" s="214"/>
    </row>
    <row r="5" spans="1:7" ht="83.25" customHeight="1" x14ac:dyDescent="0.3">
      <c r="A5" s="214"/>
      <c r="B5" s="214"/>
      <c r="C5" s="214"/>
      <c r="D5" s="214"/>
      <c r="E5" s="214"/>
      <c r="F5" s="117"/>
    </row>
    <row r="6" spans="1:7" ht="23.25" customHeight="1" x14ac:dyDescent="0.25">
      <c r="A6" s="116"/>
      <c r="B6" s="116"/>
      <c r="C6" s="115"/>
    </row>
    <row r="7" spans="1:7" ht="37.15" customHeight="1" x14ac:dyDescent="0.2">
      <c r="A7" s="217" t="s">
        <v>25</v>
      </c>
      <c r="B7" s="218" t="s">
        <v>26</v>
      </c>
      <c r="C7" s="219" t="s">
        <v>27</v>
      </c>
      <c r="D7" s="219"/>
      <c r="E7" s="219"/>
    </row>
    <row r="8" spans="1:7" s="81" customFormat="1" ht="138.6" customHeight="1" x14ac:dyDescent="0.4">
      <c r="A8" s="217"/>
      <c r="B8" s="218"/>
      <c r="C8" s="62" t="s">
        <v>215</v>
      </c>
      <c r="D8" s="62" t="s">
        <v>232</v>
      </c>
      <c r="E8" s="62" t="s">
        <v>244</v>
      </c>
      <c r="F8" s="82"/>
    </row>
    <row r="9" spans="1:7" s="97" customFormat="1" ht="28.15" customHeight="1" x14ac:dyDescent="0.3">
      <c r="A9" s="114" t="s">
        <v>8</v>
      </c>
      <c r="B9" s="113" t="s">
        <v>9</v>
      </c>
      <c r="C9" s="112">
        <v>3</v>
      </c>
      <c r="D9" s="112">
        <v>4</v>
      </c>
      <c r="E9" s="112">
        <v>5</v>
      </c>
      <c r="F9" s="98"/>
    </row>
    <row r="10" spans="1:7" s="97" customFormat="1" ht="44.45" customHeight="1" x14ac:dyDescent="0.35">
      <c r="A10" s="109" t="s">
        <v>118</v>
      </c>
      <c r="B10" s="121" t="s">
        <v>150</v>
      </c>
      <c r="C10" s="111">
        <f>C11+C22+C14+C18</f>
        <v>-48.6</v>
      </c>
      <c r="D10" s="111">
        <f>D11+D22+D14+D18</f>
        <v>-60.8</v>
      </c>
      <c r="E10" s="111">
        <f>E11+E22+E14+E18</f>
        <v>-72.900000000000006</v>
      </c>
      <c r="F10" s="98"/>
    </row>
    <row r="11" spans="1:7" s="97" customFormat="1" ht="55.5" customHeight="1" x14ac:dyDescent="0.35">
      <c r="A11" s="109" t="s">
        <v>149</v>
      </c>
      <c r="B11" s="110" t="s">
        <v>115</v>
      </c>
      <c r="C11" s="105">
        <f t="shared" ref="C11:E12" si="0">SUM(C12)</f>
        <v>0</v>
      </c>
      <c r="D11" s="105">
        <f t="shared" si="0"/>
        <v>0</v>
      </c>
      <c r="E11" s="105">
        <f t="shared" si="0"/>
        <v>0</v>
      </c>
      <c r="F11" s="98"/>
    </row>
    <row r="12" spans="1:7" s="97" customFormat="1" ht="73.900000000000006" customHeight="1" x14ac:dyDescent="0.4">
      <c r="A12" s="109" t="s">
        <v>148</v>
      </c>
      <c r="B12" s="108" t="s">
        <v>147</v>
      </c>
      <c r="C12" s="105">
        <f t="shared" si="0"/>
        <v>0</v>
      </c>
      <c r="D12" s="105">
        <f t="shared" si="0"/>
        <v>0</v>
      </c>
      <c r="E12" s="105">
        <f t="shared" si="0"/>
        <v>0</v>
      </c>
      <c r="F12" s="98"/>
    </row>
    <row r="13" spans="1:7" s="97" customFormat="1" ht="71.45" customHeight="1" x14ac:dyDescent="0.4">
      <c r="A13" s="109" t="s">
        <v>146</v>
      </c>
      <c r="B13" s="108" t="s">
        <v>145</v>
      </c>
      <c r="C13" s="105">
        <v>0</v>
      </c>
      <c r="D13" s="91">
        <v>0</v>
      </c>
      <c r="E13" s="91">
        <v>0</v>
      </c>
      <c r="F13" s="98"/>
    </row>
    <row r="14" spans="1:7" s="97" customFormat="1" ht="63" customHeight="1" x14ac:dyDescent="0.4">
      <c r="A14" s="95" t="s">
        <v>144</v>
      </c>
      <c r="B14" s="107" t="s">
        <v>143</v>
      </c>
      <c r="C14" s="105">
        <f t="shared" ref="C14:E15" si="1">C15</f>
        <v>-48.6</v>
      </c>
      <c r="D14" s="105">
        <f t="shared" si="1"/>
        <v>-60.8</v>
      </c>
      <c r="E14" s="105">
        <f t="shared" si="1"/>
        <v>-72.900000000000006</v>
      </c>
      <c r="F14" s="98"/>
    </row>
    <row r="15" spans="1:7" s="97" customFormat="1" ht="57" customHeight="1" x14ac:dyDescent="0.4">
      <c r="A15" s="95" t="s">
        <v>142</v>
      </c>
      <c r="B15" s="107" t="s">
        <v>141</v>
      </c>
      <c r="C15" s="105">
        <f t="shared" si="1"/>
        <v>-48.6</v>
      </c>
      <c r="D15" s="105">
        <f t="shared" si="1"/>
        <v>-60.8</v>
      </c>
      <c r="E15" s="105">
        <f t="shared" si="1"/>
        <v>-72.900000000000006</v>
      </c>
      <c r="F15" s="98"/>
    </row>
    <row r="16" spans="1:7" s="97" customFormat="1" ht="82.9" customHeight="1" x14ac:dyDescent="0.4">
      <c r="A16" s="95" t="s">
        <v>140</v>
      </c>
      <c r="B16" s="106" t="s">
        <v>139</v>
      </c>
      <c r="C16" s="105">
        <f>SUM(C17)</f>
        <v>-48.6</v>
      </c>
      <c r="D16" s="105">
        <f>SUM(D17)</f>
        <v>-60.8</v>
      </c>
      <c r="E16" s="105">
        <f>SUM(E17)</f>
        <v>-72.900000000000006</v>
      </c>
      <c r="F16" s="98"/>
    </row>
    <row r="17" spans="1:6" s="97" customFormat="1" ht="77.45" customHeight="1" x14ac:dyDescent="0.4">
      <c r="A17" s="95" t="s">
        <v>185</v>
      </c>
      <c r="B17" s="104" t="s">
        <v>184</v>
      </c>
      <c r="C17" s="103">
        <v>-48.6</v>
      </c>
      <c r="D17" s="103">
        <v>-60.8</v>
      </c>
      <c r="E17" s="103">
        <v>-72.900000000000006</v>
      </c>
      <c r="F17" s="98"/>
    </row>
    <row r="18" spans="1:6" s="97" customFormat="1" ht="48" customHeight="1" x14ac:dyDescent="0.4">
      <c r="A18" s="101" t="s">
        <v>138</v>
      </c>
      <c r="B18" s="102" t="s">
        <v>137</v>
      </c>
      <c r="C18" s="91">
        <f t="shared" ref="C18:E20" si="2">C19</f>
        <v>0</v>
      </c>
      <c r="D18" s="91">
        <f t="shared" si="2"/>
        <v>0</v>
      </c>
      <c r="E18" s="91">
        <f t="shared" si="2"/>
        <v>0</v>
      </c>
      <c r="F18" s="98"/>
    </row>
    <row r="19" spans="1:6" s="97" customFormat="1" ht="57.6" customHeight="1" x14ac:dyDescent="0.4">
      <c r="A19" s="101" t="s">
        <v>136</v>
      </c>
      <c r="B19" s="102" t="s">
        <v>135</v>
      </c>
      <c r="C19" s="91">
        <f t="shared" si="2"/>
        <v>0</v>
      </c>
      <c r="D19" s="91">
        <f t="shared" si="2"/>
        <v>0</v>
      </c>
      <c r="E19" s="91">
        <f t="shared" si="2"/>
        <v>0</v>
      </c>
      <c r="F19" s="98"/>
    </row>
    <row r="20" spans="1:6" s="97" customFormat="1" ht="77.45" customHeight="1" x14ac:dyDescent="0.4">
      <c r="A20" s="101" t="s">
        <v>134</v>
      </c>
      <c r="B20" s="102" t="s">
        <v>133</v>
      </c>
      <c r="C20" s="91">
        <f t="shared" si="2"/>
        <v>0</v>
      </c>
      <c r="D20" s="91">
        <f t="shared" si="2"/>
        <v>0</v>
      </c>
      <c r="E20" s="91">
        <f t="shared" si="2"/>
        <v>0</v>
      </c>
      <c r="F20" s="98"/>
    </row>
    <row r="21" spans="1:6" s="97" customFormat="1" ht="101.45" customHeight="1" x14ac:dyDescent="0.4">
      <c r="A21" s="101" t="s">
        <v>132</v>
      </c>
      <c r="B21" s="102" t="s">
        <v>131</v>
      </c>
      <c r="C21" s="91">
        <v>0</v>
      </c>
      <c r="D21" s="91">
        <v>0</v>
      </c>
      <c r="E21" s="91">
        <v>0</v>
      </c>
      <c r="F21" s="98"/>
    </row>
    <row r="22" spans="1:6" s="97" customFormat="1" ht="52.9" customHeight="1" x14ac:dyDescent="0.35">
      <c r="A22" s="101" t="s">
        <v>130</v>
      </c>
      <c r="B22" s="100" t="s">
        <v>129</v>
      </c>
      <c r="C22" s="99">
        <f>C23+C26</f>
        <v>0</v>
      </c>
      <c r="D22" s="99">
        <f>D23+D26</f>
        <v>0</v>
      </c>
      <c r="E22" s="99">
        <f>E23+E26</f>
        <v>0</v>
      </c>
      <c r="F22" s="98"/>
    </row>
    <row r="23" spans="1:6" s="89" customFormat="1" ht="40.15" customHeight="1" x14ac:dyDescent="0.35">
      <c r="A23" s="93" t="s">
        <v>128</v>
      </c>
      <c r="B23" s="96" t="s">
        <v>127</v>
      </c>
      <c r="C23" s="91">
        <f t="shared" ref="C23:E24" si="3">SUM(C24)</f>
        <v>-2181</v>
      </c>
      <c r="D23" s="91">
        <f>D24</f>
        <v>-1803.3</v>
      </c>
      <c r="E23" s="91">
        <f t="shared" si="3"/>
        <v>-1856.7</v>
      </c>
      <c r="F23" s="90"/>
    </row>
    <row r="24" spans="1:6" s="81" customFormat="1" ht="46.15" customHeight="1" x14ac:dyDescent="0.4">
      <c r="A24" s="95" t="s">
        <v>126</v>
      </c>
      <c r="B24" s="94" t="s">
        <v>125</v>
      </c>
      <c r="C24" s="77">
        <f t="shared" si="3"/>
        <v>-2181</v>
      </c>
      <c r="D24" s="77">
        <f t="shared" si="3"/>
        <v>-1803.3</v>
      </c>
      <c r="E24" s="77">
        <f t="shared" si="3"/>
        <v>-1856.7</v>
      </c>
      <c r="F24" s="82"/>
    </row>
    <row r="25" spans="1:6" s="81" customFormat="1" ht="58.15" customHeight="1" x14ac:dyDescent="0.4">
      <c r="A25" s="95" t="s">
        <v>187</v>
      </c>
      <c r="B25" s="94" t="s">
        <v>186</v>
      </c>
      <c r="C25" s="77">
        <v>-2181</v>
      </c>
      <c r="D25" s="77">
        <v>-1803.3</v>
      </c>
      <c r="E25" s="77">
        <v>-1856.7</v>
      </c>
      <c r="F25" s="82"/>
    </row>
    <row r="26" spans="1:6" s="89" customFormat="1" ht="43.15" customHeight="1" x14ac:dyDescent="0.35">
      <c r="A26" s="93" t="s">
        <v>124</v>
      </c>
      <c r="B26" s="92" t="s">
        <v>123</v>
      </c>
      <c r="C26" s="91">
        <f t="shared" ref="C26:E27" si="4">SUM(C27)</f>
        <v>2181</v>
      </c>
      <c r="D26" s="91">
        <f t="shared" si="4"/>
        <v>1803.3</v>
      </c>
      <c r="E26" s="91">
        <f t="shared" si="4"/>
        <v>1856.7</v>
      </c>
      <c r="F26" s="90"/>
    </row>
    <row r="27" spans="1:6" s="81" customFormat="1" ht="47.45" customHeight="1" x14ac:dyDescent="0.4">
      <c r="A27" s="88" t="s">
        <v>122</v>
      </c>
      <c r="B27" s="87" t="s">
        <v>121</v>
      </c>
      <c r="C27" s="77">
        <f t="shared" si="4"/>
        <v>2181</v>
      </c>
      <c r="D27" s="77">
        <f t="shared" si="4"/>
        <v>1803.3</v>
      </c>
      <c r="E27" s="77">
        <f t="shared" si="4"/>
        <v>1856.7</v>
      </c>
      <c r="F27" s="82"/>
    </row>
    <row r="28" spans="1:6" s="81" customFormat="1" ht="56.45" customHeight="1" x14ac:dyDescent="0.4">
      <c r="A28" s="86" t="s">
        <v>120</v>
      </c>
      <c r="B28" s="85" t="s">
        <v>119</v>
      </c>
      <c r="C28" s="77">
        <v>2181</v>
      </c>
      <c r="D28" s="77">
        <v>1803.3</v>
      </c>
      <c r="E28" s="77">
        <v>1856.7</v>
      </c>
      <c r="F28" s="82"/>
    </row>
    <row r="29" spans="1:6" s="81" customFormat="1" ht="76.5" customHeight="1" x14ac:dyDescent="0.4">
      <c r="A29" s="84" t="s">
        <v>118</v>
      </c>
      <c r="B29" s="83" t="s">
        <v>193</v>
      </c>
      <c r="C29" s="77">
        <v>0</v>
      </c>
      <c r="D29" s="77">
        <v>0</v>
      </c>
      <c r="E29" s="77">
        <v>0</v>
      </c>
      <c r="F29" s="82"/>
    </row>
    <row r="30" spans="1:6" ht="37.15" customHeight="1" x14ac:dyDescent="0.4">
      <c r="A30" s="80"/>
      <c r="B30" s="79" t="s">
        <v>173</v>
      </c>
      <c r="C30" s="78">
        <v>684.5</v>
      </c>
      <c r="D30" s="77">
        <v>705</v>
      </c>
      <c r="E30" s="77">
        <v>729.9</v>
      </c>
    </row>
    <row r="32" spans="1:6" x14ac:dyDescent="0.2">
      <c r="F32" s="75"/>
    </row>
    <row r="33" spans="6:6" ht="44.45" customHeight="1" x14ac:dyDescent="0.2">
      <c r="F33" s="75"/>
    </row>
    <row r="34" spans="6:6" x14ac:dyDescent="0.2">
      <c r="F34" s="75"/>
    </row>
    <row r="35" spans="6:6" x14ac:dyDescent="0.2">
      <c r="F35" s="75"/>
    </row>
    <row r="36" spans="6:6" x14ac:dyDescent="0.2">
      <c r="F36" s="75"/>
    </row>
    <row r="37" spans="6:6" x14ac:dyDescent="0.2">
      <c r="F37" s="75"/>
    </row>
    <row r="38" spans="6:6" x14ac:dyDescent="0.2">
      <c r="F38" s="75"/>
    </row>
    <row r="39" spans="6:6" x14ac:dyDescent="0.2">
      <c r="F39" s="7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tabSelected="1" view="pageBreakPreview" zoomScale="60" zoomScaleNormal="55" workbookViewId="0">
      <selection activeCell="F15" sqref="F15"/>
    </sheetView>
  </sheetViews>
  <sheetFormatPr defaultColWidth="9.33203125" defaultRowHeight="15.75" x14ac:dyDescent="0.25"/>
  <cols>
    <col min="1" max="1" width="25" style="40" customWidth="1"/>
    <col min="2" max="2" width="91" style="40" customWidth="1"/>
    <col min="3" max="3" width="26.5" style="40" customWidth="1"/>
    <col min="4" max="4" width="28.33203125" style="40" customWidth="1"/>
    <col min="5" max="5" width="28.83203125" style="40" customWidth="1"/>
    <col min="6" max="6" width="58.5" style="42" customWidth="1"/>
    <col min="7" max="16384" width="9.33203125" style="40"/>
  </cols>
  <sheetData>
    <row r="1" spans="1:7" s="70" customFormat="1" ht="27" x14ac:dyDescent="0.35">
      <c r="B1" s="222"/>
      <c r="C1" s="222"/>
      <c r="D1" s="222"/>
      <c r="E1" s="222"/>
      <c r="F1" s="74"/>
    </row>
    <row r="2" spans="1:7" s="70" customFormat="1" ht="27" customHeight="1" x14ac:dyDescent="0.45">
      <c r="A2" s="72"/>
      <c r="B2" s="71"/>
      <c r="C2" s="71"/>
      <c r="D2" s="223" t="s">
        <v>174</v>
      </c>
      <c r="E2" s="223"/>
      <c r="F2" s="73"/>
    </row>
    <row r="3" spans="1:7" s="70" customFormat="1" ht="138" customHeight="1" x14ac:dyDescent="0.45">
      <c r="A3" s="72"/>
      <c r="B3" s="71"/>
      <c r="C3" s="71"/>
      <c r="D3" s="224" t="s">
        <v>257</v>
      </c>
      <c r="E3" s="224"/>
      <c r="F3" s="41"/>
      <c r="G3" s="41"/>
    </row>
    <row r="4" spans="1:7" ht="15.6" customHeight="1" x14ac:dyDescent="0.25">
      <c r="A4" s="225" t="s">
        <v>249</v>
      </c>
      <c r="B4" s="225"/>
      <c r="C4" s="225"/>
      <c r="D4" s="225"/>
      <c r="E4" s="225"/>
    </row>
    <row r="5" spans="1:7" ht="15.6" customHeight="1" x14ac:dyDescent="0.25">
      <c r="A5" s="225"/>
      <c r="B5" s="225"/>
      <c r="C5" s="225"/>
      <c r="D5" s="225"/>
      <c r="E5" s="225"/>
      <c r="F5" s="69"/>
    </row>
    <row r="6" spans="1:7" ht="103.9" customHeight="1" x14ac:dyDescent="0.25">
      <c r="A6" s="225"/>
      <c r="B6" s="225"/>
      <c r="C6" s="225"/>
      <c r="D6" s="225"/>
      <c r="E6" s="225"/>
      <c r="F6" s="68"/>
    </row>
    <row r="7" spans="1:7" ht="24.75" customHeight="1" x14ac:dyDescent="0.4">
      <c r="A7" s="67"/>
      <c r="B7" s="67"/>
      <c r="C7" s="66"/>
      <c r="E7" s="65"/>
    </row>
    <row r="8" spans="1:7" ht="25.5" customHeight="1" x14ac:dyDescent="0.25">
      <c r="A8" s="226" t="s">
        <v>28</v>
      </c>
      <c r="B8" s="227" t="s">
        <v>117</v>
      </c>
      <c r="C8" s="228" t="s">
        <v>29</v>
      </c>
      <c r="D8" s="229"/>
      <c r="E8" s="229"/>
      <c r="F8" s="64"/>
      <c r="G8" s="63"/>
    </row>
    <row r="9" spans="1:7" s="44" customFormat="1" ht="31.15" customHeight="1" x14ac:dyDescent="0.4">
      <c r="A9" s="226"/>
      <c r="B9" s="227"/>
      <c r="C9" s="62" t="s">
        <v>215</v>
      </c>
      <c r="D9" s="62" t="s">
        <v>232</v>
      </c>
      <c r="E9" s="62" t="s">
        <v>244</v>
      </c>
      <c r="F9" s="45"/>
    </row>
    <row r="10" spans="1:7" s="44" customFormat="1" ht="26.25" x14ac:dyDescent="0.4">
      <c r="A10" s="61">
        <v>1</v>
      </c>
      <c r="B10" s="60">
        <v>2</v>
      </c>
      <c r="C10" s="59">
        <v>3</v>
      </c>
      <c r="D10" s="58">
        <v>4</v>
      </c>
      <c r="E10" s="58">
        <v>5</v>
      </c>
      <c r="F10" s="45"/>
    </row>
    <row r="11" spans="1:7" s="44" customFormat="1" ht="26.25" x14ac:dyDescent="0.4">
      <c r="A11" s="220" t="s">
        <v>19</v>
      </c>
      <c r="B11" s="221"/>
      <c r="C11" s="57"/>
      <c r="D11" s="54"/>
      <c r="E11" s="54"/>
      <c r="F11" s="45"/>
    </row>
    <row r="12" spans="1:7" s="44" customFormat="1" ht="54.6" customHeight="1" x14ac:dyDescent="0.4">
      <c r="A12" s="52" t="s">
        <v>116</v>
      </c>
      <c r="B12" s="56" t="s">
        <v>115</v>
      </c>
      <c r="C12" s="50">
        <f>C14</f>
        <v>0</v>
      </c>
      <c r="D12" s="50">
        <f>D14</f>
        <v>0</v>
      </c>
      <c r="E12" s="50">
        <f>E14</f>
        <v>0</v>
      </c>
      <c r="F12" s="45"/>
    </row>
    <row r="13" spans="1:7" s="44" customFormat="1" ht="31.15" customHeight="1" x14ac:dyDescent="0.4">
      <c r="A13" s="48"/>
      <c r="B13" s="51" t="s">
        <v>113</v>
      </c>
      <c r="C13" s="55"/>
      <c r="D13" s="54"/>
      <c r="E13" s="54"/>
      <c r="F13" s="45"/>
    </row>
    <row r="14" spans="1:7" s="44" customFormat="1" ht="43.15" customHeight="1" x14ac:dyDescent="0.4">
      <c r="A14" s="48">
        <v>1</v>
      </c>
      <c r="B14" s="51" t="s">
        <v>112</v>
      </c>
      <c r="C14" s="46"/>
      <c r="D14" s="46"/>
      <c r="E14" s="46"/>
      <c r="F14" s="45"/>
    </row>
    <row r="15" spans="1:7" s="44" customFormat="1" ht="54" customHeight="1" x14ac:dyDescent="0.4">
      <c r="A15" s="48">
        <v>2</v>
      </c>
      <c r="B15" s="49" t="s">
        <v>194</v>
      </c>
      <c r="C15" s="46"/>
      <c r="D15" s="46"/>
      <c r="E15" s="46"/>
      <c r="F15" s="45"/>
    </row>
    <row r="16" spans="1:7" s="44" customFormat="1" ht="58.15" customHeight="1" x14ac:dyDescent="0.4">
      <c r="A16" s="52">
        <v>11</v>
      </c>
      <c r="B16" s="53" t="s">
        <v>114</v>
      </c>
      <c r="C16" s="50">
        <f>C19</f>
        <v>-48.6</v>
      </c>
      <c r="D16" s="50">
        <f>D19</f>
        <v>-60.8</v>
      </c>
      <c r="E16" s="50">
        <f>E19</f>
        <v>-72.900000000000006</v>
      </c>
      <c r="F16" s="45"/>
    </row>
    <row r="17" spans="1:6" s="44" customFormat="1" ht="29.45" customHeight="1" x14ac:dyDescent="0.4">
      <c r="A17" s="52"/>
      <c r="B17" s="51" t="s">
        <v>113</v>
      </c>
      <c r="C17" s="50"/>
      <c r="D17" s="50"/>
      <c r="E17" s="50"/>
      <c r="F17" s="45"/>
    </row>
    <row r="18" spans="1:6" s="44" customFormat="1" ht="29.45" customHeight="1" x14ac:dyDescent="0.4">
      <c r="A18" s="48">
        <v>1</v>
      </c>
      <c r="B18" s="51" t="s">
        <v>112</v>
      </c>
      <c r="C18" s="50"/>
      <c r="D18" s="50"/>
      <c r="E18" s="50"/>
      <c r="F18" s="45"/>
    </row>
    <row r="19" spans="1:6" s="44" customFormat="1" ht="55.9" customHeight="1" x14ac:dyDescent="0.4">
      <c r="A19" s="48">
        <v>2</v>
      </c>
      <c r="B19" s="49" t="s">
        <v>194</v>
      </c>
      <c r="C19" s="46">
        <f>'прил 6'!C17</f>
        <v>-48.6</v>
      </c>
      <c r="D19" s="46">
        <f>'прил 6'!D17</f>
        <v>-60.8</v>
      </c>
      <c r="E19" s="46">
        <f>'прил 6'!E17</f>
        <v>-72.900000000000006</v>
      </c>
      <c r="F19" s="45"/>
    </row>
    <row r="20" spans="1:6" s="44" customFormat="1" ht="36" customHeight="1" x14ac:dyDescent="0.4">
      <c r="A20" s="48"/>
      <c r="B20" s="47" t="s">
        <v>19</v>
      </c>
      <c r="C20" s="46">
        <f>C14+C19</f>
        <v>-48.6</v>
      </c>
      <c r="D20" s="46">
        <f>D14+D19</f>
        <v>-60.8</v>
      </c>
      <c r="E20" s="46">
        <f>E14+E19</f>
        <v>-72.900000000000006</v>
      </c>
      <c r="F20" s="45"/>
    </row>
    <row r="25" spans="1:6" x14ac:dyDescent="0.25">
      <c r="D25" s="43"/>
    </row>
    <row r="26" spans="1:6" x14ac:dyDescent="0.25">
      <c r="D26" s="43"/>
    </row>
    <row r="27" spans="1:6" x14ac:dyDescent="0.25">
      <c r="D27" s="43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Грачева Светлана Васильевна</dc:creator>
  <cp:lastModifiedBy>Грачева</cp:lastModifiedBy>
  <cp:lastPrinted>2023-11-14T12:06:25Z</cp:lastPrinted>
  <dcterms:created xsi:type="dcterms:W3CDTF">2006-09-16T00:00:00Z</dcterms:created>
  <dcterms:modified xsi:type="dcterms:W3CDTF">2025-11-12T11:31:45Z</dcterms:modified>
</cp:coreProperties>
</file>