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 tabRatio="752" activeTab="1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6" sheetId="13" r:id="rId6"/>
  </sheets>
  <externalReferences>
    <externalReference r:id="rId7"/>
  </externalReferences>
  <definedNames>
    <definedName name="_xlnm._FilterDatabase" localSheetId="1" hidden="1">'Приложение 2'!$A$1:$L$108</definedName>
    <definedName name="_xlnm._FilterDatabase" localSheetId="2" hidden="1">'Приложение 3'!$A$1:$K$108</definedName>
    <definedName name="_xlnm._FilterDatabase" localSheetId="3" hidden="1">Приложение4!$A$1:$L$129</definedName>
    <definedName name="Z_146E8F15_80AC_4549_8E02_D6058BD21F29_.wvu.FilterData" localSheetId="1" hidden="1">'Приложение 2'!$A$1:$L$108</definedName>
    <definedName name="Z_146E8F15_80AC_4549_8E02_D6058BD21F29_.wvu.FilterData" localSheetId="2" hidden="1">'Приложение 3'!$A$1:$K$108</definedName>
    <definedName name="Z_146E8F15_80AC_4549_8E02_D6058BD21F29_.wvu.FilterData" localSheetId="3" hidden="1">Приложение4!$A$6:$L$129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3'!$A$1:$K$108</definedName>
    <definedName name="Z_2EE6EB00_C2BB_404A_98A6_E66B3D281ECF_.wvu.FilterData" localSheetId="1" hidden="1">'Приложение 2'!$A$6:$L$94</definedName>
    <definedName name="Z_2EE6EB00_C2BB_404A_98A6_E66B3D281ECF_.wvu.FilterData" localSheetId="2" hidden="1">'Приложение 3'!$A$6:$O$108</definedName>
    <definedName name="Z_2EE6EB00_C2BB_404A_98A6_E66B3D281ECF_.wvu.FilterData" localSheetId="3" hidden="1">Приложение4!$A$6:$L$129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2'!$A$1:$L$108</definedName>
    <definedName name="Z_D2A2E364_7F41_4DF0_B445_F266635B8190_.wvu.FilterData" localSheetId="2" hidden="1">'Приложение 3'!$A$1:$K$108</definedName>
    <definedName name="Z_D2A2E364_7F41_4DF0_B445_F266635B8190_.wvu.FilterData" localSheetId="3" hidden="1">Приложение4!$A$6:$L$129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Приложение4!$A$6:$L$129</definedName>
    <definedName name="_xlnm.Print_Area" localSheetId="4">'прил 5'!$A$1:$E$30</definedName>
    <definedName name="_xlnm.Print_Area" localSheetId="5">прил6!$A$1:$E$20</definedName>
    <definedName name="_xlnm.Print_Area" localSheetId="0">'Приложение 1'!$A$1:$E$28</definedName>
    <definedName name="_xlnm.Print_Area" localSheetId="1">'Приложение 2'!$A$1:$L$108</definedName>
  </definedNames>
  <calcPr calcId="114210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</workbook>
</file>

<file path=xl/calcChain.xml><?xml version="1.0" encoding="utf-8"?>
<calcChain xmlns="http://schemas.openxmlformats.org/spreadsheetml/2006/main">
  <c r="A82" i="6"/>
  <c r="A88"/>
  <c r="A100"/>
  <c r="A106"/>
  <c r="A105"/>
  <c r="A104"/>
  <c r="A103"/>
  <c r="A102"/>
  <c r="A101"/>
  <c r="J81"/>
  <c r="J80"/>
  <c r="J79"/>
  <c r="J78"/>
  <c r="J77"/>
  <c r="J88"/>
  <c r="J87"/>
  <c r="J86"/>
  <c r="J85"/>
  <c r="J84"/>
  <c r="J83"/>
  <c r="J100"/>
  <c r="J99"/>
  <c r="J98"/>
  <c r="J97"/>
  <c r="J96"/>
  <c r="J95"/>
  <c r="J129"/>
  <c r="J128"/>
  <c r="J127"/>
  <c r="J126"/>
  <c r="J125"/>
  <c r="J124"/>
  <c r="J118"/>
  <c r="J117"/>
  <c r="J116"/>
  <c r="J115"/>
  <c r="J114"/>
  <c r="J123"/>
  <c r="J122"/>
  <c r="J121"/>
  <c r="J120"/>
  <c r="J119"/>
  <c r="J113"/>
  <c r="J112"/>
  <c r="J111"/>
  <c r="J110"/>
  <c r="J109"/>
  <c r="J108"/>
  <c r="J107"/>
  <c r="J94"/>
  <c r="J106"/>
  <c r="J105"/>
  <c r="J104"/>
  <c r="J103"/>
  <c r="J102"/>
  <c r="J101"/>
  <c r="J76"/>
  <c r="A70" i="4"/>
  <c r="A69"/>
  <c r="A68"/>
  <c r="I64"/>
  <c r="I63"/>
  <c r="I62"/>
  <c r="I61"/>
  <c r="I60"/>
  <c r="I59"/>
  <c r="I58"/>
  <c r="I67"/>
  <c r="I66"/>
  <c r="I65"/>
  <c r="A67"/>
  <c r="A66"/>
  <c r="A65"/>
  <c r="I69"/>
  <c r="I68"/>
  <c r="A70" i="3"/>
  <c r="A69"/>
  <c r="A67"/>
  <c r="A66"/>
  <c r="J58"/>
  <c r="J65"/>
  <c r="J66"/>
  <c r="J67"/>
  <c r="J68"/>
  <c r="J69"/>
  <c r="A111" i="6"/>
  <c r="A110"/>
  <c r="A93"/>
  <c r="A92"/>
  <c r="A89"/>
  <c r="J93"/>
  <c r="J92"/>
  <c r="J91"/>
  <c r="J90"/>
  <c r="J89"/>
  <c r="A74"/>
  <c r="A72"/>
  <c r="J74"/>
  <c r="J73"/>
  <c r="J72"/>
  <c r="J71"/>
  <c r="J70"/>
  <c r="J69"/>
  <c r="I48" i="4"/>
  <c r="I47"/>
  <c r="I46"/>
  <c r="I45"/>
  <c r="I44"/>
  <c r="I43"/>
  <c r="A46"/>
  <c r="A43"/>
  <c r="A75"/>
  <c r="A107" i="6"/>
  <c r="A72" i="4"/>
  <c r="I77"/>
  <c r="I76"/>
  <c r="I75"/>
  <c r="I74"/>
  <c r="I73"/>
  <c r="I72"/>
  <c r="I31"/>
  <c r="I30"/>
  <c r="I29"/>
  <c r="A48" i="3"/>
  <c r="A47"/>
  <c r="A45"/>
  <c r="A45" i="4"/>
  <c r="A44" i="3"/>
  <c r="A44" i="4"/>
  <c r="J47" i="3"/>
  <c r="J46"/>
  <c r="J45"/>
  <c r="J44"/>
  <c r="J43"/>
  <c r="A90" i="6"/>
  <c r="A47" i="4"/>
  <c r="A91" i="6"/>
  <c r="A48" i="4"/>
  <c r="A76" i="3"/>
  <c r="A76" i="4"/>
  <c r="A77" i="3"/>
  <c r="A77" i="4"/>
  <c r="J76" i="3"/>
  <c r="J75"/>
  <c r="J74"/>
  <c r="J73"/>
  <c r="J72"/>
  <c r="A30"/>
  <c r="A30" i="4"/>
  <c r="A31" i="3"/>
  <c r="A31" i="4"/>
  <c r="J30" i="3"/>
  <c r="J29"/>
  <c r="C10" i="14"/>
  <c r="C22"/>
  <c r="A128" i="6"/>
  <c r="A56"/>
  <c r="A62"/>
  <c r="A67"/>
  <c r="A73"/>
  <c r="A18" i="4"/>
  <c r="A58" i="6"/>
  <c r="A24" i="4"/>
  <c r="A113" i="6"/>
  <c r="A114"/>
  <c r="A115"/>
  <c r="A119"/>
  <c r="A120"/>
  <c r="A121"/>
  <c r="A116"/>
  <c r="A122"/>
  <c r="A117"/>
  <c r="L118"/>
  <c r="L117"/>
  <c r="L116"/>
  <c r="L115"/>
  <c r="L114"/>
  <c r="K118"/>
  <c r="K117"/>
  <c r="K116"/>
  <c r="K115"/>
  <c r="K114"/>
  <c r="L123"/>
  <c r="L122"/>
  <c r="L121"/>
  <c r="L120"/>
  <c r="L119"/>
  <c r="K123"/>
  <c r="K122"/>
  <c r="K121"/>
  <c r="K120"/>
  <c r="K119"/>
  <c r="A52" i="3"/>
  <c r="A51"/>
  <c r="A73"/>
  <c r="A73" i="4"/>
  <c r="J50" i="6"/>
  <c r="J49"/>
  <c r="J48"/>
  <c r="J47"/>
  <c r="J46"/>
  <c r="J45"/>
  <c r="A46"/>
  <c r="A47"/>
  <c r="A48"/>
  <c r="A49"/>
  <c r="A50"/>
  <c r="A17" i="4"/>
  <c r="A71" i="6"/>
  <c r="I17" i="4"/>
  <c r="I16"/>
  <c r="I15"/>
  <c r="A15" i="3"/>
  <c r="A52" i="4"/>
  <c r="A74" i="3"/>
  <c r="A74" i="4"/>
  <c r="A15"/>
  <c r="A69" i="6"/>
  <c r="A29" i="3"/>
  <c r="A29" i="4"/>
  <c r="L113" i="6"/>
  <c r="K113"/>
  <c r="A45"/>
  <c r="A16" i="3"/>
  <c r="A16" i="4"/>
  <c r="A70" i="6"/>
  <c r="A17" i="3"/>
  <c r="J16"/>
  <c r="J15"/>
  <c r="E10" i="14"/>
  <c r="D10"/>
  <c r="J64" i="4"/>
  <c r="C18" i="2"/>
  <c r="C19"/>
  <c r="K82" i="6"/>
  <c r="L88"/>
  <c r="K88"/>
  <c r="L100"/>
  <c r="L99"/>
  <c r="L98"/>
  <c r="L97"/>
  <c r="L96"/>
  <c r="L95"/>
  <c r="K100"/>
  <c r="K99"/>
  <c r="K98"/>
  <c r="K97"/>
  <c r="K96"/>
  <c r="K95"/>
  <c r="A99"/>
  <c r="A98"/>
  <c r="A97"/>
  <c r="A96"/>
  <c r="A95"/>
  <c r="A40" i="4"/>
  <c r="K101"/>
  <c r="K100"/>
  <c r="K99"/>
  <c r="K98"/>
  <c r="K97"/>
  <c r="K96"/>
  <c r="K95"/>
  <c r="J101"/>
  <c r="J100"/>
  <c r="J99"/>
  <c r="J98"/>
  <c r="J97"/>
  <c r="J96"/>
  <c r="J95"/>
  <c r="I101"/>
  <c r="I100"/>
  <c r="I99"/>
  <c r="I98"/>
  <c r="I97"/>
  <c r="I96"/>
  <c r="I95"/>
  <c r="A101"/>
  <c r="A100"/>
  <c r="A99"/>
  <c r="A98"/>
  <c r="A96"/>
  <c r="A95"/>
  <c r="L107" i="3"/>
  <c r="L106"/>
  <c r="L105"/>
  <c r="L104"/>
  <c r="L103"/>
  <c r="L102"/>
  <c r="L100"/>
  <c r="L99"/>
  <c r="L98"/>
  <c r="L97"/>
  <c r="L96"/>
  <c r="L95"/>
  <c r="L93"/>
  <c r="L92"/>
  <c r="L91"/>
  <c r="L90"/>
  <c r="L89"/>
  <c r="L88"/>
  <c r="L82"/>
  <c r="L81"/>
  <c r="L80"/>
  <c r="L86"/>
  <c r="L85"/>
  <c r="L84"/>
  <c r="L63"/>
  <c r="L62"/>
  <c r="L61"/>
  <c r="L60"/>
  <c r="L59"/>
  <c r="L58"/>
  <c r="L54"/>
  <c r="L56"/>
  <c r="L35"/>
  <c r="L34"/>
  <c r="L33"/>
  <c r="L32"/>
  <c r="L41"/>
  <c r="L40"/>
  <c r="L39"/>
  <c r="L38"/>
  <c r="L37"/>
  <c r="L25"/>
  <c r="L27"/>
  <c r="L22"/>
  <c r="L21"/>
  <c r="L13"/>
  <c r="L12"/>
  <c r="L11"/>
  <c r="L10"/>
  <c r="L9"/>
  <c r="A98"/>
  <c r="A97"/>
  <c r="A97" i="4"/>
  <c r="L79" i="3"/>
  <c r="L78"/>
  <c r="L71"/>
  <c r="L53"/>
  <c r="L24"/>
  <c r="L20"/>
  <c r="L19"/>
  <c r="L18"/>
  <c r="L8"/>
  <c r="K100"/>
  <c r="K99"/>
  <c r="K98"/>
  <c r="K97"/>
  <c r="K96"/>
  <c r="K95"/>
  <c r="J100"/>
  <c r="J99"/>
  <c r="J98"/>
  <c r="J97"/>
  <c r="J96"/>
  <c r="J95"/>
  <c r="L52"/>
  <c r="L51"/>
  <c r="L50"/>
  <c r="L49"/>
  <c r="L7"/>
  <c r="C16" i="2"/>
  <c r="D27"/>
  <c r="D26"/>
  <c r="C27"/>
  <c r="C26"/>
  <c r="D24"/>
  <c r="C24"/>
  <c r="D22"/>
  <c r="C22"/>
  <c r="D14"/>
  <c r="D13"/>
  <c r="C14"/>
  <c r="C13"/>
  <c r="K107" i="3"/>
  <c r="J107" i="4"/>
  <c r="J107" i="3"/>
  <c r="J106"/>
  <c r="J105"/>
  <c r="J104"/>
  <c r="J103"/>
  <c r="J102"/>
  <c r="K93"/>
  <c r="K92"/>
  <c r="K91"/>
  <c r="K90"/>
  <c r="K89"/>
  <c r="K88"/>
  <c r="J93"/>
  <c r="J92"/>
  <c r="J91"/>
  <c r="J90"/>
  <c r="J89"/>
  <c r="J88"/>
  <c r="K86"/>
  <c r="K85"/>
  <c r="K84"/>
  <c r="J86"/>
  <c r="J85"/>
  <c r="J84"/>
  <c r="K82"/>
  <c r="K81"/>
  <c r="K80"/>
  <c r="J82"/>
  <c r="J81"/>
  <c r="J80"/>
  <c r="K63"/>
  <c r="K62"/>
  <c r="K60"/>
  <c r="K59"/>
  <c r="K58"/>
  <c r="J63"/>
  <c r="J62"/>
  <c r="J60"/>
  <c r="J59"/>
  <c r="K56"/>
  <c r="J56"/>
  <c r="K54"/>
  <c r="J54"/>
  <c r="K41"/>
  <c r="J41"/>
  <c r="K40"/>
  <c r="K39"/>
  <c r="K38"/>
  <c r="K37"/>
  <c r="J40"/>
  <c r="J39"/>
  <c r="J38"/>
  <c r="J37"/>
  <c r="K35"/>
  <c r="K34"/>
  <c r="K33"/>
  <c r="K32"/>
  <c r="J35"/>
  <c r="J34"/>
  <c r="J33"/>
  <c r="J32"/>
  <c r="K27"/>
  <c r="J27"/>
  <c r="K25"/>
  <c r="J25"/>
  <c r="K22"/>
  <c r="K21"/>
  <c r="J22"/>
  <c r="J21"/>
  <c r="K13"/>
  <c r="K12"/>
  <c r="K11"/>
  <c r="K10"/>
  <c r="K9"/>
  <c r="J13"/>
  <c r="J12"/>
  <c r="J11"/>
  <c r="A76" i="6"/>
  <c r="A75"/>
  <c r="A9"/>
  <c r="A80" i="4"/>
  <c r="L82" i="6"/>
  <c r="L81"/>
  <c r="L80"/>
  <c r="L79"/>
  <c r="L78"/>
  <c r="L77"/>
  <c r="L15"/>
  <c r="L14"/>
  <c r="L13"/>
  <c r="L12"/>
  <c r="L11"/>
  <c r="L10"/>
  <c r="L9"/>
  <c r="K15"/>
  <c r="K14"/>
  <c r="K13"/>
  <c r="K12"/>
  <c r="K11"/>
  <c r="K10"/>
  <c r="K9"/>
  <c r="A8"/>
  <c r="A23"/>
  <c r="A60" i="4"/>
  <c r="K83"/>
  <c r="K82"/>
  <c r="K81"/>
  <c r="K80"/>
  <c r="J83"/>
  <c r="J82"/>
  <c r="J81"/>
  <c r="J80"/>
  <c r="A51" i="6"/>
  <c r="A31"/>
  <c r="A16"/>
  <c r="A10"/>
  <c r="A11"/>
  <c r="A12"/>
  <c r="A13"/>
  <c r="A14"/>
  <c r="A15"/>
  <c r="A29"/>
  <c r="A25"/>
  <c r="A84" i="4"/>
  <c r="A62"/>
  <c r="A53"/>
  <c r="A51"/>
  <c r="A20"/>
  <c r="A10"/>
  <c r="A19"/>
  <c r="A104" i="3"/>
  <c r="J82" i="6"/>
  <c r="J15"/>
  <c r="J14"/>
  <c r="J13"/>
  <c r="J12"/>
  <c r="J11"/>
  <c r="J10"/>
  <c r="J9"/>
  <c r="A81" i="4"/>
  <c r="A83"/>
  <c r="A109" i="6"/>
  <c r="I83" i="4"/>
  <c r="I82"/>
  <c r="I81"/>
  <c r="I80"/>
  <c r="A82" i="3"/>
  <c r="A82" i="4"/>
  <c r="A108" i="6"/>
  <c r="A83" i="3"/>
  <c r="L87" i="6"/>
  <c r="L86"/>
  <c r="L85"/>
  <c r="L84"/>
  <c r="L83"/>
  <c r="K87"/>
  <c r="K86"/>
  <c r="K85"/>
  <c r="K84"/>
  <c r="K83"/>
  <c r="A87"/>
  <c r="A86"/>
  <c r="A85"/>
  <c r="A83"/>
  <c r="A84"/>
  <c r="A80"/>
  <c r="A81"/>
  <c r="A79"/>
  <c r="A78"/>
  <c r="A77"/>
  <c r="K81"/>
  <c r="K80"/>
  <c r="K79"/>
  <c r="K78"/>
  <c r="K77"/>
  <c r="K108" i="4"/>
  <c r="L44" i="6"/>
  <c r="L43"/>
  <c r="L42"/>
  <c r="L41"/>
  <c r="L40"/>
  <c r="L39"/>
  <c r="J108" i="4"/>
  <c r="K44" i="6"/>
  <c r="K43"/>
  <c r="K42"/>
  <c r="K41"/>
  <c r="K40"/>
  <c r="K39"/>
  <c r="K107" i="4"/>
  <c r="A108"/>
  <c r="A41" i="6"/>
  <c r="A107" i="4"/>
  <c r="A40" i="6"/>
  <c r="A106" i="4"/>
  <c r="A39" i="6"/>
  <c r="A105" i="4"/>
  <c r="A103"/>
  <c r="A43" i="6"/>
  <c r="A102" i="4"/>
  <c r="A42" i="6"/>
  <c r="E22" i="2"/>
  <c r="J63" i="4"/>
  <c r="K64"/>
  <c r="K63"/>
  <c r="K62"/>
  <c r="K61"/>
  <c r="E27" i="2"/>
  <c r="E26"/>
  <c r="E24"/>
  <c r="E14"/>
  <c r="E13"/>
  <c r="A94" i="6"/>
  <c r="C21" i="2"/>
  <c r="C12"/>
  <c r="C11"/>
  <c r="J10" i="3"/>
  <c r="J9"/>
  <c r="J53"/>
  <c r="K53"/>
  <c r="K106"/>
  <c r="K105"/>
  <c r="K104"/>
  <c r="K103"/>
  <c r="K102"/>
  <c r="K24"/>
  <c r="K20"/>
  <c r="K19"/>
  <c r="K18"/>
  <c r="K8"/>
  <c r="D21" i="2"/>
  <c r="D12"/>
  <c r="D11"/>
  <c r="K79" i="3"/>
  <c r="K78"/>
  <c r="K71"/>
  <c r="J79"/>
  <c r="J78"/>
  <c r="J71"/>
  <c r="J61"/>
  <c r="K61"/>
  <c r="J24"/>
  <c r="A104" i="4"/>
  <c r="K106"/>
  <c r="E21" i="2"/>
  <c r="E12"/>
  <c r="K60" i="4"/>
  <c r="K59"/>
  <c r="K58"/>
  <c r="A123" i="6"/>
  <c r="A118"/>
  <c r="A112"/>
  <c r="J20" i="3"/>
  <c r="J19"/>
  <c r="J18"/>
  <c r="J8"/>
  <c r="K52"/>
  <c r="K51"/>
  <c r="K50"/>
  <c r="K49"/>
  <c r="K7"/>
  <c r="J52"/>
  <c r="J51"/>
  <c r="J50"/>
  <c r="J49"/>
  <c r="J106" i="4"/>
  <c r="K105"/>
  <c r="K55"/>
  <c r="K54"/>
  <c r="J55"/>
  <c r="J54"/>
  <c r="I55"/>
  <c r="I54"/>
  <c r="L129" i="6"/>
  <c r="L128"/>
  <c r="L127"/>
  <c r="L126"/>
  <c r="L125"/>
  <c r="L124"/>
  <c r="L76"/>
  <c r="K129"/>
  <c r="K128"/>
  <c r="K127"/>
  <c r="K126"/>
  <c r="K125"/>
  <c r="K124"/>
  <c r="K76"/>
  <c r="L68"/>
  <c r="L67"/>
  <c r="K68"/>
  <c r="K67"/>
  <c r="K66"/>
  <c r="K65"/>
  <c r="K64"/>
  <c r="L63"/>
  <c r="L62"/>
  <c r="L61"/>
  <c r="L60"/>
  <c r="L59"/>
  <c r="K63"/>
  <c r="K62"/>
  <c r="K61"/>
  <c r="K60"/>
  <c r="K59"/>
  <c r="L57"/>
  <c r="L56"/>
  <c r="L55"/>
  <c r="L54"/>
  <c r="L53"/>
  <c r="L52"/>
  <c r="K57"/>
  <c r="K56"/>
  <c r="K55"/>
  <c r="K54"/>
  <c r="K53"/>
  <c r="K52"/>
  <c r="L38"/>
  <c r="L37"/>
  <c r="L36"/>
  <c r="L35"/>
  <c r="L34"/>
  <c r="L33"/>
  <c r="K38"/>
  <c r="K37"/>
  <c r="K36"/>
  <c r="K35"/>
  <c r="K34"/>
  <c r="K33"/>
  <c r="K32"/>
  <c r="K22"/>
  <c r="K21"/>
  <c r="K20"/>
  <c r="K19"/>
  <c r="K18"/>
  <c r="K17"/>
  <c r="K16"/>
  <c r="K8"/>
  <c r="L22"/>
  <c r="L21"/>
  <c r="L20"/>
  <c r="L19"/>
  <c r="L18"/>
  <c r="L17"/>
  <c r="L16"/>
  <c r="L8"/>
  <c r="L30"/>
  <c r="L29"/>
  <c r="L28"/>
  <c r="L27"/>
  <c r="L26"/>
  <c r="L25"/>
  <c r="L24"/>
  <c r="K30"/>
  <c r="K29"/>
  <c r="K28"/>
  <c r="K27"/>
  <c r="K26"/>
  <c r="K25"/>
  <c r="K24"/>
  <c r="J68"/>
  <c r="J67"/>
  <c r="J66"/>
  <c r="J65"/>
  <c r="J64"/>
  <c r="J63"/>
  <c r="J62"/>
  <c r="J61"/>
  <c r="J60"/>
  <c r="J59"/>
  <c r="J57"/>
  <c r="J56"/>
  <c r="J55"/>
  <c r="J54"/>
  <c r="J53"/>
  <c r="J52"/>
  <c r="J38"/>
  <c r="J37"/>
  <c r="J36"/>
  <c r="J35"/>
  <c r="J34"/>
  <c r="J33"/>
  <c r="J32"/>
  <c r="J22"/>
  <c r="J21"/>
  <c r="J20"/>
  <c r="J19"/>
  <c r="J18"/>
  <c r="J17"/>
  <c r="J16"/>
  <c r="J8"/>
  <c r="J30"/>
  <c r="J29"/>
  <c r="J28"/>
  <c r="J27"/>
  <c r="J26"/>
  <c r="J25"/>
  <c r="J24"/>
  <c r="K94" i="4"/>
  <c r="K93"/>
  <c r="K92"/>
  <c r="J94"/>
  <c r="J93"/>
  <c r="J92"/>
  <c r="I94"/>
  <c r="I93"/>
  <c r="I92"/>
  <c r="K87"/>
  <c r="K86"/>
  <c r="K85"/>
  <c r="K84"/>
  <c r="J87"/>
  <c r="J86"/>
  <c r="J85"/>
  <c r="J84"/>
  <c r="I87"/>
  <c r="I86"/>
  <c r="I85"/>
  <c r="I84"/>
  <c r="K57"/>
  <c r="K56"/>
  <c r="J57"/>
  <c r="J56"/>
  <c r="I57"/>
  <c r="I56"/>
  <c r="K42"/>
  <c r="K40"/>
  <c r="K39"/>
  <c r="K38"/>
  <c r="K37"/>
  <c r="J42"/>
  <c r="J40"/>
  <c r="J39"/>
  <c r="J38"/>
  <c r="J37"/>
  <c r="I42"/>
  <c r="I40"/>
  <c r="I39"/>
  <c r="I38"/>
  <c r="I37"/>
  <c r="K36"/>
  <c r="K35"/>
  <c r="K34"/>
  <c r="K33"/>
  <c r="J36"/>
  <c r="J35"/>
  <c r="J34"/>
  <c r="J33"/>
  <c r="I36"/>
  <c r="I35"/>
  <c r="I34"/>
  <c r="I33"/>
  <c r="K28"/>
  <c r="K27"/>
  <c r="J28"/>
  <c r="J27"/>
  <c r="I28"/>
  <c r="I27"/>
  <c r="K26"/>
  <c r="K25"/>
  <c r="J26"/>
  <c r="J25"/>
  <c r="I26"/>
  <c r="I25"/>
  <c r="K23"/>
  <c r="K22"/>
  <c r="K21"/>
  <c r="J23"/>
  <c r="J22"/>
  <c r="J21"/>
  <c r="I23"/>
  <c r="I22"/>
  <c r="I21"/>
  <c r="K14"/>
  <c r="K13"/>
  <c r="K12"/>
  <c r="K11"/>
  <c r="K10"/>
  <c r="K9"/>
  <c r="J14"/>
  <c r="J13"/>
  <c r="J12"/>
  <c r="J11"/>
  <c r="J10"/>
  <c r="J9"/>
  <c r="I14"/>
  <c r="I13"/>
  <c r="I12"/>
  <c r="J7" i="3"/>
  <c r="I11" i="4"/>
  <c r="K58" i="6"/>
  <c r="K51"/>
  <c r="K31"/>
  <c r="L75"/>
  <c r="K75"/>
  <c r="J75"/>
  <c r="L32"/>
  <c r="J79" i="4"/>
  <c r="J78"/>
  <c r="I79"/>
  <c r="I78"/>
  <c r="I71"/>
  <c r="K79"/>
  <c r="K78"/>
  <c r="K104"/>
  <c r="J105"/>
  <c r="L66" i="6"/>
  <c r="L65"/>
  <c r="L64"/>
  <c r="L58"/>
  <c r="L51"/>
  <c r="J91" i="4"/>
  <c r="J90"/>
  <c r="J89"/>
  <c r="J88"/>
  <c r="K91"/>
  <c r="K90"/>
  <c r="K89"/>
  <c r="K88"/>
  <c r="I91"/>
  <c r="I90"/>
  <c r="I89"/>
  <c r="I88"/>
  <c r="E11" i="2"/>
  <c r="L23" i="6"/>
  <c r="J23"/>
  <c r="K23"/>
  <c r="J104" i="4"/>
  <c r="J62"/>
  <c r="J61"/>
  <c r="J58" i="6"/>
  <c r="I24" i="4"/>
  <c r="I20"/>
  <c r="K24"/>
  <c r="K20"/>
  <c r="K19"/>
  <c r="J24"/>
  <c r="J20"/>
  <c r="K53"/>
  <c r="J53"/>
  <c r="I53"/>
  <c r="I41"/>
  <c r="K41"/>
  <c r="J41"/>
  <c r="J32"/>
  <c r="I32"/>
  <c r="K32"/>
  <c r="J51" i="6"/>
  <c r="J31"/>
  <c r="J7"/>
  <c r="K7"/>
  <c r="K52" i="4"/>
  <c r="K51"/>
  <c r="K50"/>
  <c r="K49"/>
  <c r="J52"/>
  <c r="J51"/>
  <c r="J50"/>
  <c r="J49"/>
  <c r="I52"/>
  <c r="I51"/>
  <c r="I50"/>
  <c r="I49"/>
  <c r="I10"/>
  <c r="I9"/>
  <c r="L31" i="6"/>
  <c r="L7"/>
  <c r="K103" i="4"/>
  <c r="J60"/>
  <c r="J59"/>
  <c r="J58"/>
  <c r="J103"/>
  <c r="J102"/>
  <c r="J71"/>
  <c r="K71"/>
  <c r="J19"/>
  <c r="J18"/>
  <c r="J8"/>
  <c r="I19"/>
  <c r="I18"/>
  <c r="K18"/>
  <c r="K8"/>
  <c r="I8"/>
  <c r="I7"/>
  <c r="J7"/>
  <c r="K102"/>
  <c r="K7"/>
  <c r="C12" i="14"/>
  <c r="C11"/>
  <c r="D12"/>
  <c r="D11"/>
  <c r="E12"/>
  <c r="E11"/>
  <c r="C16"/>
  <c r="C15"/>
  <c r="C14"/>
  <c r="D16"/>
  <c r="D15"/>
  <c r="D14"/>
  <c r="E16"/>
  <c r="E15"/>
  <c r="E14"/>
  <c r="C20"/>
  <c r="C19"/>
  <c r="C18"/>
  <c r="D20"/>
  <c r="D19"/>
  <c r="D18"/>
  <c r="E20"/>
  <c r="E19"/>
  <c r="E18"/>
  <c r="C12" i="13"/>
  <c r="D12"/>
  <c r="E12"/>
  <c r="C19"/>
  <c r="C16"/>
  <c r="D19"/>
  <c r="D20"/>
  <c r="E19"/>
  <c r="E16"/>
  <c r="D16"/>
  <c r="E20"/>
  <c r="C20"/>
  <c r="D24" i="14"/>
  <c r="D23"/>
  <c r="D27"/>
  <c r="D26"/>
  <c r="E27"/>
  <c r="E26"/>
  <c r="C27"/>
  <c r="C26"/>
  <c r="C24"/>
  <c r="C23"/>
  <c r="E24"/>
  <c r="E23"/>
</calcChain>
</file>

<file path=xl/sharedStrings.xml><?xml version="1.0" encoding="utf-8"?>
<sst xmlns="http://schemas.openxmlformats.org/spreadsheetml/2006/main" count="2065" uniqueCount="230">
  <si>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</si>
  <si>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</si>
  <si>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</si>
  <si>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</si>
  <si>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</si>
  <si>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</si>
  <si>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</si>
  <si>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</si>
  <si>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</si>
  <si>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</si>
  <si>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</si>
  <si>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</si>
  <si>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</si>
  <si>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</si>
  <si>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</si>
  <si>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</si>
  <si>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</si>
  <si>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</si>
  <si>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</si>
  <si>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</si>
  <si>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</si>
  <si>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</si>
  <si>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</si>
  <si>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</si>
  <si>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</si>
  <si>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</si>
  <si>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</si>
  <si>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</si>
  <si>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</si>
  <si>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</si>
  <si>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</si>
  <si>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</si>
  <si>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</si>
  <si>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</si>
  <si>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</si>
  <si>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</si>
  <si>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</si>
  <si>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</si>
  <si>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</si>
  <si>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</si>
  <si>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</si>
  <si>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</si>
  <si>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</si>
  <si>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</si>
  <si>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</si>
  <si>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</si>
  <si>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</si>
  <si>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</si>
  <si>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</si>
  <si>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</si>
  <si>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</si>
  <si>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</si>
  <si>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</si>
  <si>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</si>
  <si>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</si>
  <si>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</si>
  <si>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</si>
  <si>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</si>
  <si>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</si>
  <si>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</si>
  <si>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</si>
  <si>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</si>
  <si>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</si>
  <si>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</si>
  <si>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</si>
  <si>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</si>
  <si>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</si>
  <si>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</si>
  <si>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</si>
  <si>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</si>
  <si>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</si>
  <si>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</si>
  <si>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</si>
  <si>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</si>
  <si>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</si>
  <si>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</si>
  <si>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</si>
  <si>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</si>
  <si>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</si>
  <si>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</si>
  <si>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</si>
  <si>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</si>
  <si>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</si>
  <si>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</si>
  <si>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</si>
  <si>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</si>
  <si>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</si>
  <si>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</si>
  <si>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</si>
  <si>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</si>
  <si>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</si>
  <si>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</si>
  <si>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</si>
  <si>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</si>
  <si>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</si>
  <si>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</si>
  <si>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</si>
  <si>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</si>
  <si>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</si>
  <si>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</si>
  <si>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</si>
  <si>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</si>
  <si>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</si>
  <si>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</si>
  <si>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</si>
  <si>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</si>
  <si>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</si>
  <si>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</si>
  <si>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</si>
  <si>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</si>
  <si>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</si>
  <si>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</si>
  <si>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</si>
  <si>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</si>
  <si>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</si>
  <si>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</si>
  <si>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</si>
  <si>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</si>
  <si>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</si>
  <si>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</si>
  <si>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</si>
  <si>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43010</t>
  </si>
  <si>
    <t>Уличное освещение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</si>
  <si>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</si>
  <si>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</si>
  <si>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</si>
  <si>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</si>
  <si>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</si>
  <si>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</si>
  <si>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</si>
  <si>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</si>
  <si>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</si>
  <si>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</si>
  <si>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</si>
  <si>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>собственные доходы</t>
  </si>
  <si>
    <t>Основное мероприятие " Ремонт и содержание дорог в границах поселения,поддержание дорожного полотна в работоспособном состоянии"</t>
  </si>
  <si>
    <t>913</t>
  </si>
  <si>
    <t>99</t>
  </si>
  <si>
    <t>65</t>
  </si>
  <si>
    <t>41990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</si>
  <si>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</si>
  <si>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</si>
  <si>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</si>
  <si>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000 01 05 02 01 10 0000 510</t>
  </si>
  <si>
    <t xml:space="preserve">Увеличение прочих остатков денежных средств бюджетов сельских поселений </t>
  </si>
  <si>
    <t>Итого источников внутреннего финансирования дефицита бюджета Кочуновского сельского поселения  Ромодановского муниципального района Республики Мордовия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</si>
  <si>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</si>
  <si>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</si>
  <si>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Кочуновского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</si>
  <si>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поселения,поддержание дорожного полотна в работоспособном состоянии"</t>
  </si>
  <si>
    <t>Объем средств, направляемых на погашение основной суммы долга</t>
  </si>
  <si>
    <t>07</t>
  </si>
  <si>
    <t>43040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</si>
  <si>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</si>
  <si>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</si>
  <si>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Кочуновского сельского поселения</t>
  </si>
  <si>
    <t>Закупка товаров, работ и услуг для  государственных (муниципальных) нужд</t>
  </si>
  <si>
    <t xml:space="preserve">Прочие мероприятия по благоустройству </t>
  </si>
  <si>
    <t>Непрограммные расходы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</si>
  <si>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</si>
  <si>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</si>
  <si>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</si>
  <si>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</si>
  <si>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Кочуновского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</si>
  <si>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Кочуновского сельского поселения Ромодановского муниципального района Республики Мордовия</t>
  </si>
  <si>
    <t>Обеспечение деятельности   Администрации Кочуновского сельского поселения Ромодановского муниципального района Республики Мордовия</t>
  </si>
  <si>
    <t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t>
  </si>
  <si>
    <t>13</t>
  </si>
  <si>
    <t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t>
  </si>
  <si>
    <t>08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</si>
  <si>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</si>
  <si>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</si>
  <si>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Закупка товаров, работ и услуг для обеспечения государственных (муниципальных) нужд</t>
  </si>
  <si>
    <t>Закупка товаров, работ и услуг для  обеспечения государственных (муниципальных) нужд</t>
  </si>
  <si>
    <t>Мобилизационная и вневойсковая подготовка</t>
  </si>
  <si>
    <t>2026 год</t>
  </si>
  <si>
    <t>2 02 15002 00 0000 150</t>
  </si>
  <si>
    <t>2 02 15002 10 0000 150</t>
  </si>
  <si>
    <t>Дотация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</si>
  <si>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</si>
  <si>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</si>
  <si>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</si>
  <si>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</si>
  <si>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</si>
  <si>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</si>
  <si>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</si>
  <si>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</si>
  <si>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</si>
  <si>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Условно утвержденные расходы</t>
  </si>
  <si>
    <t>Резервный фонд администрации Кочуновского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</si>
  <si>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</si>
  <si>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ОБЪЕМ 
БЕЗВОЗМЕЗДНЫХ ПОСТУПЛЕНИЙ В БЮДЖЕТ КОЧУНОВСКОГО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</si>
  <si>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</si>
  <si>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КОЧУНОВСКОГО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</si>
  <si>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КОЧУНОВСКОГО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 2026 И 2027 ГОДОВ</t>
  </si>
  <si>
    <t>РАСПРЕДЕЛЕНИЕ 
БЮДЖЕТНЫХ АССИГНОВАНИЙ БЮДЖЕТА КОЧУНОВСКОГО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</si>
  <si>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КОЧУНОВСКОГО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</si>
  <si>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КОЧУНОВСКОГО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</si>
  <si>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</si>
  <si>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</si>
  <si>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</si>
  <si>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</si>
  <si>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</si>
  <si>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</si>
  <si>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</si>
  <si>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</si>
  <si>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</si>
  <si>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</si>
  <si>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</si>
  <si>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Субсидии бюджетам бюджетной системы Российской Федерации (межбюджетные субсидии)</t>
  </si>
  <si>
    <t>Субвенции бюджетам бюджетной системы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</si>
  <si>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</si>
  <si>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</si>
  <si>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 первичного воинского учета органами местного самоуправления поселений,муниципальных и городских округов</t>
  </si>
  <si>
    <t>Приложение 3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</si>
  <si>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2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3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</si>
  <si>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 xml:space="preserve">Приложение 1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20256и 2027 годов»
</t>
  </si>
  <si>
    <t>Приложение 4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5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</si>
  <si>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</si>
  <si>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6
к  решению  Совета депутатов Кочуновского сельского поселения Ромодановского муниципального района Республики Мордовия «О внесении изменений в решение Совета
депутатов  Кочуновского сельского поселения 
Ромодановского муниципального
района Республики Мордовия
от 26 декабря 2024 г № 85 «О бюджете  Кочуновского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7
к  решению  Совета депутатов  Кочуновского сельского поселения Ромодановского муниципального района Республики Мордовия «О бюджете  Кочуновского сельского поселения Ромодановского муниципального района Республики Мордовия на 2025 год и на плановый период 2026 и 2027 годов»</t>
  </si>
  <si>
    <t>44106</t>
  </si>
  <si>
    <t>Коммунальное хозяйства</t>
  </si>
  <si>
    <t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t>
  </si>
  <si>
    <t>41210</t>
  </si>
  <si>
    <t>Другие общегосударственные вопросы</t>
  </si>
  <si>
    <t>Мероприятия,связанные с муниципальным управлением</t>
  </si>
  <si>
    <r>
  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</t>
    </r>
    <r>
      <rPr>
        <sz val="10"/>
        <color indexed="8"/>
        <rFont val="Times New Roman"/>
        <family val="1"/>
        <charset val="204"/>
      </rPr>
      <t xml:space="preserve"> на автомобильном транспорте, городском наземном электрическом транспорте и в дорожном хозяйстве</t>
    </r>
    <r>
      <rPr>
        <sz val="10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</si>
  <si>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42370</t>
  </si>
  <si>
    <t>Другие вопросы в облости национальной экономики</t>
  </si>
  <si>
    <t>Мероприятия по землеустройству и землепользованию</t>
  </si>
</sst>
</file>

<file path=xl/styles.xml><?xml version="1.0" encoding="utf-8"?>
<styleSheet xmlns="http://schemas.openxmlformats.org/spreadsheetml/2006/main">
  <numFmts count="8">
    <numFmt numFmtId="44" formatCode="_-* #,##0.00&quot;р.&quot;_-;\-* #,##0.00&quot;р.&quot;_-;_-* &quot;-&quot;??&quot;р.&quot;_-;_-@_-"/>
    <numFmt numFmtId="164" formatCode="_-* #,##0.00\ _₽_-;\-* #,##0.00\ _₽_-;_-* &quot;-&quot;??\ _₽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1">
    <font>
      <sz val="10"/>
      <color rgb="FF000000"/>
      <name val="Times New Roman"/>
    </font>
    <font>
      <sz val="11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31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47">
    <xf numFmtId="44" fontId="0" fillId="0" borderId="0">
      <alignment vertical="top" wrapText="1"/>
    </xf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40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41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7" borderId="0" applyNumberFormat="0" applyBorder="0" applyAlignment="0" applyProtection="0"/>
    <xf numFmtId="0" fontId="41" fillId="28" borderId="0" applyNumberFormat="0" applyBorder="0" applyAlignment="0" applyProtection="0"/>
    <xf numFmtId="0" fontId="41" fillId="29" borderId="0" applyNumberFormat="0" applyBorder="0" applyAlignment="0" applyProtection="0"/>
    <xf numFmtId="0" fontId="41" fillId="30" borderId="0" applyNumberFormat="0" applyBorder="0" applyAlignment="0" applyProtection="0"/>
    <xf numFmtId="0" fontId="42" fillId="31" borderId="0" applyNumberFormat="0" applyBorder="0" applyAlignment="0" applyProtection="0"/>
    <xf numFmtId="0" fontId="43" fillId="0" borderId="0">
      <alignment horizontal="left"/>
    </xf>
    <xf numFmtId="0" fontId="44" fillId="32" borderId="17" applyNumberFormat="0" applyAlignment="0" applyProtection="0"/>
    <xf numFmtId="0" fontId="45" fillId="33" borderId="18" applyNumberFormat="0" applyAlignment="0" applyProtection="0"/>
    <xf numFmtId="0" fontId="43" fillId="0" borderId="0">
      <alignment horizontal="left"/>
    </xf>
    <xf numFmtId="0" fontId="46" fillId="0" borderId="0" applyNumberFormat="0" applyFill="0" applyBorder="0" applyAlignment="0" applyProtection="0"/>
    <xf numFmtId="0" fontId="47" fillId="34" borderId="0" applyNumberFormat="0" applyBorder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35" borderId="17" applyNumberFormat="0" applyAlignment="0" applyProtection="0"/>
    <xf numFmtId="0" fontId="52" fillId="0" borderId="22" applyNumberFormat="0" applyFill="0" applyAlignment="0" applyProtection="0"/>
    <xf numFmtId="0" fontId="53" fillId="36" borderId="0" applyNumberFormat="0" applyBorder="0" applyAlignment="0" applyProtection="0"/>
    <xf numFmtId="0" fontId="17" fillId="0" borderId="0"/>
    <xf numFmtId="0" fontId="1" fillId="37" borderId="23" applyNumberFormat="0" applyFont="0" applyAlignment="0" applyProtection="0"/>
    <xf numFmtId="0" fontId="54" fillId="32" borderId="24" applyNumberFormat="0" applyAlignment="0" applyProtection="0"/>
    <xf numFmtId="0" fontId="14" fillId="0" borderId="0"/>
    <xf numFmtId="0" fontId="14" fillId="0" borderId="0"/>
    <xf numFmtId="0" fontId="55" fillId="0" borderId="0" applyNumberFormat="0" applyFill="0" applyBorder="0" applyAlignment="0" applyProtection="0"/>
    <xf numFmtId="0" fontId="56" fillId="0" borderId="25" applyNumberFormat="0" applyFill="0" applyAlignment="0" applyProtection="0"/>
    <xf numFmtId="0" fontId="43" fillId="0" borderId="0">
      <alignment horizontal="left"/>
    </xf>
    <xf numFmtId="0" fontId="57" fillId="0" borderId="0" applyNumberFormat="0" applyFill="0" applyBorder="0" applyAlignment="0" applyProtection="0"/>
    <xf numFmtId="4" fontId="18" fillId="0" borderId="26">
      <alignment horizontal="right"/>
    </xf>
    <xf numFmtId="4" fontId="18" fillId="0" borderId="27">
      <alignment horizontal="right"/>
    </xf>
    <xf numFmtId="49" fontId="18" fillId="0" borderId="0">
      <alignment horizontal="right"/>
    </xf>
    <xf numFmtId="0" fontId="18" fillId="0" borderId="28">
      <alignment horizontal="left" wrapText="1"/>
    </xf>
    <xf numFmtId="0" fontId="18" fillId="0" borderId="29">
      <alignment horizontal="left" wrapText="1" indent="1"/>
    </xf>
    <xf numFmtId="0" fontId="19" fillId="0" borderId="30">
      <alignment horizontal="left" wrapText="1"/>
    </xf>
    <xf numFmtId="0" fontId="18" fillId="38" borderId="0"/>
    <xf numFmtId="0" fontId="18" fillId="0" borderId="31"/>
    <xf numFmtId="0" fontId="18" fillId="0" borderId="0">
      <alignment horizontal="center"/>
    </xf>
    <xf numFmtId="0" fontId="14" fillId="0" borderId="31"/>
    <xf numFmtId="4" fontId="18" fillId="0" borderId="32">
      <alignment horizontal="right"/>
    </xf>
    <xf numFmtId="49" fontId="18" fillId="0" borderId="30">
      <alignment horizontal="center"/>
    </xf>
    <xf numFmtId="4" fontId="18" fillId="0" borderId="33">
      <alignment horizontal="right"/>
    </xf>
    <xf numFmtId="0" fontId="19" fillId="0" borderId="0">
      <alignment horizontal="center"/>
    </xf>
    <xf numFmtId="0" fontId="19" fillId="0" borderId="31"/>
    <xf numFmtId="0" fontId="18" fillId="0" borderId="34">
      <alignment horizontal="left" wrapText="1"/>
    </xf>
    <xf numFmtId="0" fontId="18" fillId="0" borderId="35">
      <alignment horizontal="left" wrapText="1" indent="1"/>
    </xf>
    <xf numFmtId="0" fontId="18" fillId="0" borderId="34">
      <alignment horizontal="left" wrapText="1" indent="2"/>
    </xf>
    <xf numFmtId="0" fontId="18" fillId="0" borderId="28">
      <alignment horizontal="left" wrapText="1" indent="2"/>
    </xf>
    <xf numFmtId="0" fontId="18" fillId="0" borderId="0">
      <alignment horizontal="center" wrapText="1"/>
    </xf>
    <xf numFmtId="49" fontId="18" fillId="0" borderId="31">
      <alignment horizontal="left"/>
    </xf>
    <xf numFmtId="49" fontId="18" fillId="0" borderId="36">
      <alignment horizontal="center" wrapText="1"/>
    </xf>
    <xf numFmtId="49" fontId="18" fillId="0" borderId="36">
      <alignment horizontal="left" wrapText="1"/>
    </xf>
    <xf numFmtId="49" fontId="18" fillId="0" borderId="36">
      <alignment horizontal="center" shrinkToFit="1"/>
    </xf>
    <xf numFmtId="49" fontId="18" fillId="0" borderId="26">
      <alignment horizontal="center" shrinkToFit="1"/>
    </xf>
    <xf numFmtId="0" fontId="18" fillId="0" borderId="29">
      <alignment horizontal="left" wrapText="1"/>
    </xf>
    <xf numFmtId="0" fontId="18" fillId="0" borderId="28">
      <alignment horizontal="left" wrapText="1" indent="1"/>
    </xf>
    <xf numFmtId="0" fontId="18" fillId="0" borderId="29">
      <alignment horizontal="left" wrapText="1" indent="2"/>
    </xf>
    <xf numFmtId="0" fontId="14" fillId="0" borderId="37"/>
    <xf numFmtId="0" fontId="14" fillId="0" borderId="38"/>
    <xf numFmtId="49" fontId="18" fillId="0" borderId="32">
      <alignment horizontal="center"/>
    </xf>
    <xf numFmtId="0" fontId="19" fillId="0" borderId="39">
      <alignment horizontal="center" vertical="center" textRotation="90" wrapText="1"/>
    </xf>
    <xf numFmtId="0" fontId="19" fillId="0" borderId="38">
      <alignment horizontal="center" vertical="center" textRotation="90" wrapText="1"/>
    </xf>
    <xf numFmtId="0" fontId="18" fillId="0" borderId="0">
      <alignment vertical="center"/>
    </xf>
    <xf numFmtId="0" fontId="19" fillId="0" borderId="0">
      <alignment horizontal="center" vertical="center" textRotation="90" wrapText="1"/>
    </xf>
    <xf numFmtId="0" fontId="19" fillId="0" borderId="40">
      <alignment horizontal="center" vertical="center" textRotation="90" wrapText="1"/>
    </xf>
    <xf numFmtId="0" fontId="19" fillId="0" borderId="0">
      <alignment horizontal="center" vertical="center" textRotation="90"/>
    </xf>
    <xf numFmtId="0" fontId="19" fillId="0" borderId="40">
      <alignment horizontal="center" vertical="center" textRotation="90"/>
    </xf>
    <xf numFmtId="0" fontId="19" fillId="0" borderId="41">
      <alignment horizontal="center" vertical="center" textRotation="90"/>
    </xf>
    <xf numFmtId="0" fontId="6" fillId="0" borderId="31">
      <alignment wrapText="1"/>
    </xf>
    <xf numFmtId="0" fontId="6" fillId="0" borderId="41">
      <alignment wrapText="1"/>
    </xf>
    <xf numFmtId="0" fontId="6" fillId="0" borderId="38">
      <alignment wrapText="1"/>
    </xf>
    <xf numFmtId="0" fontId="18" fillId="0" borderId="41">
      <alignment horizontal="center" vertical="top" wrapText="1"/>
    </xf>
    <xf numFmtId="0" fontId="19" fillId="0" borderId="42"/>
    <xf numFmtId="49" fontId="20" fillId="0" borderId="43">
      <alignment horizontal="left" vertical="center" wrapText="1"/>
    </xf>
    <xf numFmtId="49" fontId="18" fillId="0" borderId="29">
      <alignment horizontal="left" vertical="center" wrapText="1" indent="2"/>
    </xf>
    <xf numFmtId="49" fontId="18" fillId="0" borderId="28">
      <alignment horizontal="left" vertical="center" wrapText="1" indent="3"/>
    </xf>
    <xf numFmtId="49" fontId="18" fillId="0" borderId="43">
      <alignment horizontal="left" vertical="center" wrapText="1" indent="3"/>
    </xf>
    <xf numFmtId="49" fontId="18" fillId="0" borderId="44">
      <alignment horizontal="left" vertical="center" wrapText="1" indent="3"/>
    </xf>
    <xf numFmtId="0" fontId="20" fillId="0" borderId="42">
      <alignment horizontal="left" vertical="center" wrapText="1"/>
    </xf>
    <xf numFmtId="49" fontId="18" fillId="0" borderId="38">
      <alignment horizontal="left" vertical="center" wrapText="1" indent="3"/>
    </xf>
    <xf numFmtId="49" fontId="18" fillId="0" borderId="0">
      <alignment horizontal="left" vertical="center" wrapText="1" indent="3"/>
    </xf>
    <xf numFmtId="49" fontId="18" fillId="0" borderId="31">
      <alignment horizontal="left" vertical="center" wrapText="1" indent="3"/>
    </xf>
    <xf numFmtId="49" fontId="20" fillId="0" borderId="42">
      <alignment horizontal="left" vertical="center" wrapText="1"/>
    </xf>
    <xf numFmtId="0" fontId="18" fillId="0" borderId="43">
      <alignment horizontal="left" vertical="center" wrapText="1"/>
    </xf>
    <xf numFmtId="0" fontId="18" fillId="0" borderId="44">
      <alignment horizontal="left" vertical="center" wrapText="1"/>
    </xf>
    <xf numFmtId="49" fontId="20" fillId="0" borderId="45">
      <alignment horizontal="left" vertical="center" wrapText="1"/>
    </xf>
    <xf numFmtId="49" fontId="18" fillId="0" borderId="46">
      <alignment horizontal="left" vertical="center" wrapText="1"/>
    </xf>
    <xf numFmtId="49" fontId="18" fillId="0" borderId="47">
      <alignment horizontal="left" vertical="center" wrapText="1"/>
    </xf>
    <xf numFmtId="49" fontId="19" fillId="0" borderId="48">
      <alignment horizontal="center"/>
    </xf>
    <xf numFmtId="49" fontId="19" fillId="0" borderId="49">
      <alignment horizontal="center" vertical="center" wrapText="1"/>
    </xf>
    <xf numFmtId="49" fontId="18" fillId="0" borderId="50">
      <alignment horizontal="center" vertical="center" wrapText="1"/>
    </xf>
    <xf numFmtId="49" fontId="18" fillId="0" borderId="36">
      <alignment horizontal="center" vertical="center" wrapText="1"/>
    </xf>
    <xf numFmtId="49" fontId="18" fillId="0" borderId="49">
      <alignment horizontal="center" vertical="center" wrapText="1"/>
    </xf>
    <xf numFmtId="49" fontId="18" fillId="0" borderId="38">
      <alignment horizontal="center" vertical="center" wrapText="1"/>
    </xf>
    <xf numFmtId="49" fontId="18" fillId="0" borderId="0">
      <alignment horizontal="center" vertical="center" wrapText="1"/>
    </xf>
    <xf numFmtId="49" fontId="18" fillId="0" borderId="31">
      <alignment horizontal="center" vertical="center" wrapText="1"/>
    </xf>
    <xf numFmtId="49" fontId="19" fillId="0" borderId="48">
      <alignment horizontal="center" vertical="center" wrapText="1"/>
    </xf>
    <xf numFmtId="49" fontId="18" fillId="0" borderId="51">
      <alignment horizontal="center" vertical="center" wrapText="1"/>
    </xf>
    <xf numFmtId="0" fontId="14" fillId="0" borderId="52"/>
    <xf numFmtId="0" fontId="18" fillId="0" borderId="48">
      <alignment horizontal="center" vertical="center"/>
    </xf>
    <xf numFmtId="0" fontId="18" fillId="0" borderId="50">
      <alignment horizontal="center" vertical="center"/>
    </xf>
    <xf numFmtId="0" fontId="18" fillId="0" borderId="36">
      <alignment horizontal="center" vertical="center"/>
    </xf>
    <xf numFmtId="0" fontId="18" fillId="0" borderId="49">
      <alignment horizontal="center" vertical="center"/>
    </xf>
    <xf numFmtId="49" fontId="18" fillId="0" borderId="27">
      <alignment horizontal="center" vertical="center"/>
    </xf>
    <xf numFmtId="49" fontId="18" fillId="0" borderId="53">
      <alignment horizontal="center" vertical="center"/>
    </xf>
    <xf numFmtId="49" fontId="18" fillId="0" borderId="26">
      <alignment horizontal="center" vertical="center"/>
    </xf>
    <xf numFmtId="49" fontId="18" fillId="0" borderId="41">
      <alignment horizontal="center" vertical="center"/>
    </xf>
    <xf numFmtId="49" fontId="18" fillId="0" borderId="31">
      <alignment horizontal="center"/>
    </xf>
    <xf numFmtId="0" fontId="18" fillId="0" borderId="38">
      <alignment horizontal="center"/>
    </xf>
    <xf numFmtId="0" fontId="18" fillId="0" borderId="0">
      <alignment horizontal="center"/>
    </xf>
    <xf numFmtId="49" fontId="18" fillId="0" borderId="31"/>
    <xf numFmtId="0" fontId="18" fillId="0" borderId="41">
      <alignment horizontal="center" vertical="top"/>
    </xf>
    <xf numFmtId="49" fontId="18" fillId="0" borderId="41">
      <alignment horizontal="center" vertical="top" wrapText="1"/>
    </xf>
    <xf numFmtId="0" fontId="18" fillId="0" borderId="53"/>
    <xf numFmtId="4" fontId="18" fillId="0" borderId="38">
      <alignment horizontal="right"/>
    </xf>
    <xf numFmtId="4" fontId="18" fillId="0" borderId="0">
      <alignment horizontal="right" shrinkToFit="1"/>
    </xf>
    <xf numFmtId="4" fontId="18" fillId="0" borderId="31">
      <alignment horizontal="right"/>
    </xf>
    <xf numFmtId="4" fontId="18" fillId="0" borderId="54">
      <alignment horizontal="right"/>
    </xf>
    <xf numFmtId="0" fontId="18" fillId="0" borderId="38"/>
    <xf numFmtId="0" fontId="18" fillId="0" borderId="41">
      <alignment horizontal="center" vertical="top" wrapText="1"/>
    </xf>
    <xf numFmtId="0" fontId="18" fillId="0" borderId="31">
      <alignment horizontal="center"/>
    </xf>
    <xf numFmtId="49" fontId="18" fillId="0" borderId="38">
      <alignment horizontal="center"/>
    </xf>
    <xf numFmtId="49" fontId="18" fillId="0" borderId="0">
      <alignment horizontal="left"/>
    </xf>
    <xf numFmtId="4" fontId="18" fillId="0" borderId="53">
      <alignment horizontal="right"/>
    </xf>
    <xf numFmtId="0" fontId="18" fillId="0" borderId="41">
      <alignment horizontal="center" vertical="top"/>
    </xf>
    <xf numFmtId="4" fontId="18" fillId="0" borderId="55">
      <alignment horizontal="right"/>
    </xf>
    <xf numFmtId="0" fontId="18" fillId="0" borderId="55"/>
    <xf numFmtId="4" fontId="18" fillId="0" borderId="56">
      <alignment horizontal="right"/>
    </xf>
    <xf numFmtId="0" fontId="14" fillId="39" borderId="0"/>
    <xf numFmtId="0" fontId="19" fillId="0" borderId="0"/>
    <xf numFmtId="0" fontId="21" fillId="0" borderId="0"/>
    <xf numFmtId="0" fontId="18" fillId="0" borderId="0">
      <alignment horizontal="left"/>
    </xf>
    <xf numFmtId="0" fontId="18" fillId="0" borderId="0"/>
    <xf numFmtId="0" fontId="22" fillId="0" borderId="0"/>
    <xf numFmtId="0" fontId="14" fillId="0" borderId="0"/>
    <xf numFmtId="0" fontId="14" fillId="39" borderId="31"/>
    <xf numFmtId="49" fontId="18" fillId="0" borderId="41">
      <alignment horizontal="center" vertical="center" wrapText="1"/>
    </xf>
    <xf numFmtId="49" fontId="18" fillId="0" borderId="41">
      <alignment horizontal="center" vertical="center" wrapText="1"/>
    </xf>
    <xf numFmtId="0" fontId="14" fillId="39" borderId="57"/>
    <xf numFmtId="0" fontId="58" fillId="0" borderId="30">
      <alignment horizontal="left" wrapText="1" indent="2"/>
    </xf>
    <xf numFmtId="0" fontId="18" fillId="0" borderId="58">
      <alignment horizontal="left" wrapText="1"/>
    </xf>
    <xf numFmtId="0" fontId="18" fillId="0" borderId="34">
      <alignment horizontal="left" wrapText="1" indent="1"/>
    </xf>
    <xf numFmtId="0" fontId="18" fillId="0" borderId="42">
      <alignment horizontal="left" wrapText="1" indent="2"/>
    </xf>
    <xf numFmtId="0" fontId="14" fillId="39" borderId="59"/>
    <xf numFmtId="0" fontId="23" fillId="0" borderId="0">
      <alignment horizontal="center" wrapText="1"/>
    </xf>
    <xf numFmtId="0" fontId="24" fillId="0" borderId="0">
      <alignment horizontal="center" vertical="top"/>
    </xf>
    <xf numFmtId="0" fontId="18" fillId="0" borderId="31">
      <alignment wrapText="1"/>
    </xf>
    <xf numFmtId="0" fontId="18" fillId="0" borderId="57">
      <alignment wrapText="1"/>
    </xf>
    <xf numFmtId="0" fontId="18" fillId="0" borderId="38">
      <alignment horizontal="left"/>
    </xf>
    <xf numFmtId="0" fontId="14" fillId="39" borderId="60"/>
    <xf numFmtId="49" fontId="18" fillId="0" borderId="48">
      <alignment horizontal="center" wrapText="1"/>
    </xf>
    <xf numFmtId="49" fontId="18" fillId="0" borderId="50">
      <alignment horizontal="center" wrapText="1"/>
    </xf>
    <xf numFmtId="49" fontId="58" fillId="0" borderId="53">
      <alignment horizontal="center"/>
    </xf>
    <xf numFmtId="49" fontId="18" fillId="0" borderId="49">
      <alignment horizontal="center"/>
    </xf>
    <xf numFmtId="0" fontId="14" fillId="39" borderId="38"/>
    <xf numFmtId="0" fontId="14" fillId="39" borderId="61"/>
    <xf numFmtId="0" fontId="18" fillId="0" borderId="52"/>
    <xf numFmtId="0" fontId="18" fillId="0" borderId="0">
      <alignment horizontal="left"/>
    </xf>
    <xf numFmtId="49" fontId="18" fillId="0" borderId="38"/>
    <xf numFmtId="49" fontId="18" fillId="0" borderId="0"/>
    <xf numFmtId="49" fontId="18" fillId="0" borderId="27">
      <alignment horizontal="center"/>
    </xf>
    <xf numFmtId="49" fontId="18" fillId="0" borderId="53">
      <alignment horizontal="center"/>
    </xf>
    <xf numFmtId="49" fontId="18" fillId="0" borderId="41">
      <alignment horizontal="center"/>
    </xf>
    <xf numFmtId="49" fontId="18" fillId="0" borderId="41">
      <alignment horizontal="center" vertical="center" wrapText="1"/>
    </xf>
    <xf numFmtId="49" fontId="18" fillId="0" borderId="54">
      <alignment horizontal="center" vertical="center" wrapText="1"/>
    </xf>
    <xf numFmtId="0" fontId="14" fillId="39" borderId="62"/>
    <xf numFmtId="4" fontId="18" fillId="0" borderId="41">
      <alignment horizontal="right"/>
    </xf>
    <xf numFmtId="0" fontId="18" fillId="38" borderId="52"/>
    <xf numFmtId="0" fontId="23" fillId="0" borderId="0">
      <alignment horizontal="center" wrapText="1"/>
    </xf>
    <xf numFmtId="0" fontId="25" fillId="0" borderId="40"/>
    <xf numFmtId="49" fontId="26" fillId="0" borderId="63">
      <alignment horizontal="right"/>
    </xf>
    <xf numFmtId="0" fontId="18" fillId="0" borderId="63">
      <alignment horizontal="right"/>
    </xf>
    <xf numFmtId="0" fontId="25" fillId="0" borderId="31"/>
    <xf numFmtId="0" fontId="18" fillId="0" borderId="54">
      <alignment horizontal="center"/>
    </xf>
    <xf numFmtId="49" fontId="14" fillId="0" borderId="64">
      <alignment horizontal="center"/>
    </xf>
    <xf numFmtId="14" fontId="18" fillId="0" borderId="65">
      <alignment horizontal="center"/>
    </xf>
    <xf numFmtId="0" fontId="18" fillId="0" borderId="66">
      <alignment horizontal="center"/>
    </xf>
    <xf numFmtId="49" fontId="18" fillId="0" borderId="67">
      <alignment horizontal="center"/>
    </xf>
    <xf numFmtId="49" fontId="18" fillId="0" borderId="65">
      <alignment horizontal="center"/>
    </xf>
    <xf numFmtId="0" fontId="18" fillId="0" borderId="65">
      <alignment horizontal="center"/>
    </xf>
    <xf numFmtId="49" fontId="18" fillId="0" borderId="68">
      <alignment horizontal="center"/>
    </xf>
    <xf numFmtId="0" fontId="22" fillId="0" borderId="52"/>
    <xf numFmtId="0" fontId="25" fillId="0" borderId="0"/>
    <xf numFmtId="0" fontId="14" fillId="0" borderId="69"/>
    <xf numFmtId="0" fontId="14" fillId="0" borderId="70"/>
    <xf numFmtId="0" fontId="18" fillId="0" borderId="30">
      <alignment horizontal="left" wrapText="1"/>
    </xf>
    <xf numFmtId="49" fontId="18" fillId="0" borderId="55">
      <alignment horizontal="center"/>
    </xf>
    <xf numFmtId="0" fontId="23" fillId="0" borderId="0">
      <alignment horizontal="left" wrapText="1"/>
    </xf>
    <xf numFmtId="49" fontId="14" fillId="0" borderId="0"/>
    <xf numFmtId="0" fontId="18" fillId="0" borderId="0">
      <alignment horizontal="right"/>
    </xf>
    <xf numFmtId="49" fontId="18" fillId="0" borderId="0">
      <alignment horizontal="right"/>
    </xf>
    <xf numFmtId="4" fontId="18" fillId="0" borderId="30">
      <alignment horizontal="right"/>
    </xf>
    <xf numFmtId="0" fontId="18" fillId="0" borderId="0">
      <alignment horizontal="left" wrapText="1"/>
    </xf>
    <xf numFmtId="0" fontId="18" fillId="0" borderId="31">
      <alignment horizontal="left"/>
    </xf>
    <xf numFmtId="0" fontId="18" fillId="0" borderId="35">
      <alignment horizontal="left" wrapText="1"/>
    </xf>
    <xf numFmtId="0" fontId="18" fillId="0" borderId="57"/>
    <xf numFmtId="0" fontId="19" fillId="0" borderId="71">
      <alignment horizontal="left" wrapText="1"/>
    </xf>
    <xf numFmtId="0" fontId="18" fillId="0" borderId="32">
      <alignment horizontal="left" wrapText="1" indent="2"/>
    </xf>
    <xf numFmtId="49" fontId="18" fillId="0" borderId="0">
      <alignment horizontal="center" wrapText="1"/>
    </xf>
    <xf numFmtId="49" fontId="18" fillId="0" borderId="49">
      <alignment horizontal="center" wrapText="1"/>
    </xf>
    <xf numFmtId="0" fontId="18" fillId="0" borderId="72"/>
    <xf numFmtId="0" fontId="18" fillId="0" borderId="73">
      <alignment horizontal="center" wrapText="1"/>
    </xf>
    <xf numFmtId="0" fontId="14" fillId="39" borderId="52"/>
    <xf numFmtId="49" fontId="18" fillId="0" borderId="36">
      <alignment horizontal="center"/>
    </xf>
    <xf numFmtId="49" fontId="18" fillId="0" borderId="0">
      <alignment horizontal="center"/>
    </xf>
    <xf numFmtId="49" fontId="18" fillId="0" borderId="26">
      <alignment horizontal="center" wrapText="1"/>
    </xf>
    <xf numFmtId="49" fontId="18" fillId="0" borderId="74">
      <alignment horizontal="center" wrapText="1"/>
    </xf>
    <xf numFmtId="49" fontId="18" fillId="0" borderId="26">
      <alignment horizontal="center"/>
    </xf>
    <xf numFmtId="49" fontId="18" fillId="0" borderId="31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6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3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15" fillId="0" borderId="0"/>
    <xf numFmtId="0" fontId="14" fillId="0" borderId="0"/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44" fontId="59" fillId="0" borderId="0">
      <alignment vertical="top" wrapText="1"/>
    </xf>
    <xf numFmtId="0" fontId="40" fillId="0" borderId="0"/>
    <xf numFmtId="0" fontId="40" fillId="0" borderId="0"/>
    <xf numFmtId="0" fontId="40" fillId="0" borderId="0"/>
    <xf numFmtId="44" fontId="59" fillId="0" borderId="0">
      <alignment vertical="top" wrapText="1"/>
    </xf>
    <xf numFmtId="0" fontId="16" fillId="0" borderId="0"/>
    <xf numFmtId="0" fontId="16" fillId="0" borderId="0"/>
    <xf numFmtId="0" fontId="7" fillId="0" borderId="0"/>
    <xf numFmtId="164" fontId="13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201">
    <xf numFmtId="44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3" fillId="0" borderId="0" xfId="0" applyNumberFormat="1" applyFont="1" applyAlignment="1">
      <alignment horizontal="center" vertical="top" wrapText="1"/>
    </xf>
    <xf numFmtId="0" fontId="3" fillId="0" borderId="4" xfId="0" applyNumberFormat="1" applyFont="1" applyBorder="1" applyAlignment="1">
      <alignment horizontal="center" wrapText="1"/>
    </xf>
    <xf numFmtId="44" fontId="6" fillId="0" borderId="0" xfId="0" applyFont="1" applyAlignment="1"/>
    <xf numFmtId="44" fontId="8" fillId="0" borderId="0" xfId="0" applyFont="1" applyAlignment="1">
      <alignment horizontal="left"/>
    </xf>
    <xf numFmtId="165" fontId="8" fillId="0" borderId="0" xfId="0" applyNumberFormat="1" applyFont="1" applyAlignment="1"/>
    <xf numFmtId="166" fontId="8" fillId="0" borderId="0" xfId="0" applyNumberFormat="1" applyFont="1" applyAlignment="1"/>
    <xf numFmtId="44" fontId="8" fillId="0" borderId="0" xfId="0" applyFont="1" applyAlignment="1"/>
    <xf numFmtId="44" fontId="9" fillId="0" borderId="0" xfId="0" applyFont="1" applyAlignment="1">
      <alignment horizontal="left" wrapText="1"/>
    </xf>
    <xf numFmtId="44" fontId="9" fillId="0" borderId="0" xfId="0" applyFont="1" applyAlignment="1">
      <alignment horizontal="center"/>
    </xf>
    <xf numFmtId="165" fontId="8" fillId="0" borderId="0" xfId="0" applyNumberFormat="1" applyFont="1" applyAlignment="1">
      <alignment horizontal="right"/>
    </xf>
    <xf numFmtId="49" fontId="9" fillId="0" borderId="6" xfId="0" applyNumberFormat="1" applyFont="1" applyBorder="1" applyAlignment="1">
      <alignment horizontal="center"/>
    </xf>
    <xf numFmtId="49" fontId="8" fillId="0" borderId="0" xfId="0" applyNumberFormat="1" applyFont="1" applyAlignment="1"/>
    <xf numFmtId="165" fontId="8" fillId="2" borderId="0" xfId="0" applyNumberFormat="1" applyFont="1" applyFill="1" applyAlignment="1"/>
    <xf numFmtId="166" fontId="8" fillId="2" borderId="0" xfId="0" applyNumberFormat="1" applyFont="1" applyFill="1" applyAlignment="1"/>
    <xf numFmtId="44" fontId="8" fillId="2" borderId="0" xfId="0" applyFont="1" applyFill="1" applyAlignment="1"/>
    <xf numFmtId="49" fontId="0" fillId="0" borderId="0" xfId="0" applyNumberFormat="1">
      <alignment vertical="top" wrapText="1"/>
    </xf>
    <xf numFmtId="0" fontId="11" fillId="0" borderId="0" xfId="342" applyFont="1"/>
    <xf numFmtId="0" fontId="11" fillId="0" borderId="0" xfId="327" applyFont="1" applyAlignment="1">
      <alignment vertical="center" wrapText="1"/>
    </xf>
    <xf numFmtId="0" fontId="11" fillId="0" borderId="0" xfId="342" applyFont="1" applyAlignment="1">
      <alignment horizontal="left"/>
    </xf>
    <xf numFmtId="4" fontId="11" fillId="0" borderId="0" xfId="342" applyNumberFormat="1" applyFont="1"/>
    <xf numFmtId="0" fontId="27" fillId="0" borderId="0" xfId="342" applyFont="1"/>
    <xf numFmtId="0" fontId="27" fillId="0" borderId="0" xfId="342" applyFont="1" applyAlignment="1">
      <alignment horizontal="left"/>
    </xf>
    <xf numFmtId="165" fontId="28" fillId="0" borderId="6" xfId="342" applyNumberFormat="1" applyFont="1" applyBorder="1" applyAlignment="1">
      <alignment horizontal="right"/>
    </xf>
    <xf numFmtId="0" fontId="27" fillId="0" borderId="7" xfId="327" applyFont="1" applyBorder="1" applyAlignment="1">
      <alignment wrapText="1"/>
    </xf>
    <xf numFmtId="0" fontId="27" fillId="0" borderId="4" xfId="342" applyFont="1" applyBorder="1" applyAlignment="1">
      <alignment horizontal="center" vertical="top"/>
    </xf>
    <xf numFmtId="0" fontId="27" fillId="0" borderId="7" xfId="342" applyFont="1" applyBorder="1" applyAlignment="1">
      <alignment wrapText="1"/>
    </xf>
    <xf numFmtId="165" fontId="29" fillId="0" borderId="6" xfId="342" applyNumberFormat="1" applyFont="1" applyBorder="1" applyAlignment="1">
      <alignment horizontal="right"/>
    </xf>
    <xf numFmtId="0" fontId="27" fillId="0" borderId="7" xfId="342" applyFont="1" applyBorder="1" applyAlignment="1">
      <alignment vertical="top" wrapText="1"/>
    </xf>
    <xf numFmtId="0" fontId="30" fillId="0" borderId="4" xfId="342" applyFont="1" applyBorder="1" applyAlignment="1">
      <alignment horizontal="center" vertical="top"/>
    </xf>
    <xf numFmtId="0" fontId="30" fillId="0" borderId="7" xfId="342" applyFont="1" applyBorder="1" applyAlignment="1">
      <alignment vertical="top" wrapText="1"/>
    </xf>
    <xf numFmtId="0" fontId="27" fillId="0" borderId="6" xfId="342" applyFont="1" applyBorder="1"/>
    <xf numFmtId="165" fontId="28" fillId="5" borderId="6" xfId="342" applyNumberFormat="1" applyFont="1" applyFill="1" applyBorder="1" applyAlignment="1">
      <alignment horizontal="right"/>
    </xf>
    <xf numFmtId="0" fontId="30" fillId="0" borderId="7" xfId="342" applyFont="1" applyBorder="1" applyAlignment="1">
      <alignment wrapText="1"/>
    </xf>
    <xf numFmtId="165" fontId="30" fillId="0" borderId="6" xfId="342" applyNumberFormat="1" applyFont="1" applyBorder="1" applyAlignment="1">
      <alignment horizontal="right"/>
    </xf>
    <xf numFmtId="0" fontId="30" fillId="0" borderId="6" xfId="342" applyFont="1" applyBorder="1" applyAlignment="1">
      <alignment horizontal="center"/>
    </xf>
    <xf numFmtId="3" fontId="30" fillId="0" borderId="6" xfId="342" applyNumberFormat="1" applyFont="1" applyBorder="1" applyAlignment="1">
      <alignment horizontal="center"/>
    </xf>
    <xf numFmtId="0" fontId="30" fillId="0" borderId="8" xfId="342" applyFont="1" applyBorder="1" applyAlignment="1">
      <alignment horizontal="center"/>
    </xf>
    <xf numFmtId="0" fontId="30" fillId="0" borderId="1" xfId="342" applyFont="1" applyBorder="1" applyAlignment="1">
      <alignment horizontal="center" vertical="top"/>
    </xf>
    <xf numFmtId="0" fontId="31" fillId="0" borderId="9" xfId="327" applyFont="1" applyBorder="1" applyAlignment="1">
      <alignment horizontal="center" vertical="center" wrapText="1"/>
    </xf>
    <xf numFmtId="0" fontId="12" fillId="0" borderId="10" xfId="293" applyFont="1" applyBorder="1" applyAlignment="1">
      <alignment vertical="center"/>
    </xf>
    <xf numFmtId="0" fontId="12" fillId="0" borderId="11" xfId="293" applyFont="1" applyBorder="1" applyAlignment="1">
      <alignment vertical="center"/>
    </xf>
    <xf numFmtId="0" fontId="28" fillId="0" borderId="0" xfId="342" applyFont="1" applyAlignment="1">
      <alignment horizontal="right"/>
    </xf>
    <xf numFmtId="0" fontId="11" fillId="0" borderId="0" xfId="342" applyFont="1" applyAlignment="1">
      <alignment horizontal="center"/>
    </xf>
    <xf numFmtId="0" fontId="10" fillId="0" borderId="0" xfId="342" applyFont="1" applyAlignment="1">
      <alignment horizontal="center"/>
    </xf>
    <xf numFmtId="0" fontId="32" fillId="0" borderId="0" xfId="327" applyFont="1" applyAlignment="1">
      <alignment horizontal="left" vertical="top" wrapText="1"/>
    </xf>
    <xf numFmtId="0" fontId="10" fillId="0" borderId="0" xfId="327" applyFont="1" applyAlignment="1">
      <alignment horizontal="left" wrapText="1"/>
    </xf>
    <xf numFmtId="0" fontId="8" fillId="0" borderId="0" xfId="342" applyFont="1"/>
    <xf numFmtId="0" fontId="33" fillId="0" borderId="0" xfId="327" applyFont="1" applyAlignment="1">
      <alignment horizontal="right"/>
    </xf>
    <xf numFmtId="0" fontId="16" fillId="0" borderId="0" xfId="342" applyAlignment="1">
      <alignment horizontal="center"/>
    </xf>
    <xf numFmtId="0" fontId="34" fillId="0" borderId="0" xfId="327" applyFont="1" applyAlignment="1">
      <alignment horizontal="left" wrapText="1"/>
    </xf>
    <xf numFmtId="0" fontId="10" fillId="0" borderId="0" xfId="327" applyFont="1" applyAlignment="1">
      <alignment horizontal="left" vertical="center"/>
    </xf>
    <xf numFmtId="0" fontId="8" fillId="0" borderId="0" xfId="341" applyFont="1"/>
    <xf numFmtId="0" fontId="8" fillId="0" borderId="0" xfId="341" applyFont="1" applyAlignment="1">
      <alignment horizontal="left"/>
    </xf>
    <xf numFmtId="167" fontId="28" fillId="0" borderId="6" xfId="341" applyNumberFormat="1" applyFont="1" applyBorder="1" applyAlignment="1">
      <alignment horizontal="center"/>
    </xf>
    <xf numFmtId="165" fontId="28" fillId="0" borderId="6" xfId="341" applyNumberFormat="1" applyFont="1" applyBorder="1" applyAlignment="1">
      <alignment horizontal="center"/>
    </xf>
    <xf numFmtId="0" fontId="27" fillId="0" borderId="11" xfId="341" applyFont="1" applyBorder="1" applyAlignment="1">
      <alignment horizontal="left" wrapText="1"/>
    </xf>
    <xf numFmtId="49" fontId="30" fillId="0" borderId="12" xfId="341" applyNumberFormat="1" applyFont="1" applyBorder="1" applyAlignment="1">
      <alignment horizontal="center" vertical="justify"/>
    </xf>
    <xf numFmtId="0" fontId="28" fillId="0" borderId="0" xfId="341" applyFont="1"/>
    <xf numFmtId="0" fontId="28" fillId="0" borderId="0" xfId="341" applyFont="1" applyAlignment="1">
      <alignment horizontal="left"/>
    </xf>
    <xf numFmtId="49" fontId="27" fillId="0" borderId="13" xfId="341" applyNumberFormat="1" applyFont="1" applyBorder="1" applyAlignment="1">
      <alignment horizontal="left" wrapText="1"/>
    </xf>
    <xf numFmtId="49" fontId="27" fillId="0" borderId="12" xfId="341" applyNumberFormat="1" applyFont="1" applyBorder="1" applyAlignment="1">
      <alignment horizontal="center" vertical="center"/>
    </xf>
    <xf numFmtId="0" fontId="27" fillId="0" borderId="14" xfId="341" applyFont="1" applyBorder="1" applyAlignment="1">
      <alignment horizontal="left" vertical="top" wrapText="1"/>
    </xf>
    <xf numFmtId="49" fontId="27" fillId="0" borderId="6" xfId="341" applyNumberFormat="1" applyFont="1" applyBorder="1" applyAlignment="1">
      <alignment horizontal="center" vertical="center"/>
    </xf>
    <xf numFmtId="0" fontId="27" fillId="0" borderId="15" xfId="341" applyFont="1" applyBorder="1" applyAlignment="1">
      <alignment horizontal="left" vertical="top" wrapText="1"/>
    </xf>
    <xf numFmtId="49" fontId="27" fillId="0" borderId="5" xfId="341" applyNumberFormat="1" applyFont="1" applyBorder="1" applyAlignment="1">
      <alignment horizontal="center" vertical="center"/>
    </xf>
    <xf numFmtId="0" fontId="29" fillId="0" borderId="0" xfId="341" applyFont="1"/>
    <xf numFmtId="0" fontId="29" fillId="0" borderId="0" xfId="341" applyFont="1" applyAlignment="1">
      <alignment horizontal="left"/>
    </xf>
    <xf numFmtId="167" fontId="29" fillId="0" borderId="6" xfId="341" applyNumberFormat="1" applyFont="1" applyBorder="1" applyAlignment="1">
      <alignment horizontal="center"/>
    </xf>
    <xf numFmtId="0" fontId="30" fillId="0" borderId="7" xfId="341" applyFont="1" applyBorder="1" applyAlignment="1">
      <alignment horizontal="left" vertical="top" wrapText="1"/>
    </xf>
    <xf numFmtId="49" fontId="30" fillId="0" borderId="4" xfId="341" applyNumberFormat="1" applyFont="1" applyBorder="1" applyAlignment="1">
      <alignment horizontal="center" vertical="center"/>
    </xf>
    <xf numFmtId="0" fontId="27" fillId="0" borderId="7" xfId="341" applyFont="1" applyBorder="1" applyAlignment="1">
      <alignment horizontal="left" vertical="top" wrapText="1"/>
    </xf>
    <xf numFmtId="49" fontId="27" fillId="0" borderId="4" xfId="341" applyNumberFormat="1" applyFont="1" applyBorder="1" applyAlignment="1">
      <alignment horizontal="center" vertical="center"/>
    </xf>
    <xf numFmtId="0" fontId="30" fillId="0" borderId="8" xfId="341" applyFont="1" applyBorder="1" applyAlignment="1">
      <alignment horizontal="left" vertical="top" wrapText="1"/>
    </xf>
    <xf numFmtId="0" fontId="35" fillId="0" borderId="0" xfId="341" applyFont="1"/>
    <xf numFmtId="0" fontId="35" fillId="0" borderId="0" xfId="341" applyFont="1" applyAlignment="1">
      <alignment horizontal="left"/>
    </xf>
    <xf numFmtId="167" fontId="29" fillId="0" borderId="10" xfId="341" applyNumberFormat="1" applyFont="1" applyBorder="1" applyAlignment="1">
      <alignment horizontal="center"/>
    </xf>
    <xf numFmtId="49" fontId="30" fillId="0" borderId="6" xfId="341" applyNumberFormat="1" applyFont="1" applyBorder="1" applyAlignment="1">
      <alignment horizontal="left" vertical="center" wrapText="1"/>
    </xf>
    <xf numFmtId="49" fontId="27" fillId="0" borderId="7" xfId="341" applyNumberFormat="1" applyFont="1" applyBorder="1" applyAlignment="1">
      <alignment horizontal="center" vertical="center"/>
    </xf>
    <xf numFmtId="49" fontId="27" fillId="0" borderId="6" xfId="341" applyNumberFormat="1" applyFont="1" applyBorder="1" applyAlignment="1">
      <alignment horizontal="left" wrapText="1"/>
    </xf>
    <xf numFmtId="167" fontId="29" fillId="0" borderId="9" xfId="341" applyNumberFormat="1" applyFont="1" applyBorder="1" applyAlignment="1">
      <alignment horizontal="center"/>
    </xf>
    <xf numFmtId="49" fontId="27" fillId="0" borderId="5" xfId="341" applyNumberFormat="1" applyFont="1" applyBorder="1" applyAlignment="1">
      <alignment horizontal="left" wrapText="1"/>
    </xf>
    <xf numFmtId="167" fontId="29" fillId="0" borderId="7" xfId="341" applyNumberFormat="1" applyFont="1" applyBorder="1" applyAlignment="1">
      <alignment horizontal="center"/>
    </xf>
    <xf numFmtId="49" fontId="27" fillId="0" borderId="4" xfId="341" applyNumberFormat="1" applyFont="1" applyBorder="1" applyAlignment="1">
      <alignment horizontal="left" wrapText="1"/>
    </xf>
    <xf numFmtId="49" fontId="27" fillId="0" borderId="7" xfId="341" applyNumberFormat="1" applyFont="1" applyBorder="1" applyAlignment="1">
      <alignment horizontal="left" wrapText="1"/>
    </xf>
    <xf numFmtId="0" fontId="27" fillId="0" borderId="10" xfId="341" applyFont="1" applyBorder="1" applyAlignment="1">
      <alignment horizontal="left" wrapText="1"/>
    </xf>
    <xf numFmtId="0" fontId="27" fillId="0" borderId="12" xfId="341" applyFont="1" applyBorder="1" applyAlignment="1">
      <alignment horizontal="center" vertical="justify"/>
    </xf>
    <xf numFmtId="0" fontId="27" fillId="0" borderId="10" xfId="341" applyFont="1" applyBorder="1" applyAlignment="1">
      <alignment horizontal="left" vertical="top" wrapText="1"/>
    </xf>
    <xf numFmtId="167" fontId="29" fillId="0" borderId="8" xfId="341" applyNumberFormat="1" applyFont="1" applyBorder="1" applyAlignment="1">
      <alignment horizontal="center"/>
    </xf>
    <xf numFmtId="1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/>
    </xf>
    <xf numFmtId="49" fontId="34" fillId="0" borderId="6" xfId="341" applyNumberFormat="1" applyFont="1" applyBorder="1" applyAlignment="1">
      <alignment horizontal="center" vertical="top"/>
    </xf>
    <xf numFmtId="0" fontId="11" fillId="0" borderId="3" xfId="341" applyFont="1" applyBorder="1"/>
    <xf numFmtId="0" fontId="11" fillId="0" borderId="0" xfId="341" applyFont="1"/>
    <xf numFmtId="0" fontId="31" fillId="0" borderId="0" xfId="341" applyFont="1" applyAlignment="1">
      <alignment horizontal="left" wrapText="1"/>
    </xf>
    <xf numFmtId="0" fontId="16" fillId="0" borderId="0" xfId="341"/>
    <xf numFmtId="0" fontId="36" fillId="0" borderId="0" xfId="341" applyFont="1" applyAlignment="1">
      <alignment horizontal="left"/>
    </xf>
    <xf numFmtId="0" fontId="29" fillId="0" borderId="0" xfId="327" applyFont="1"/>
    <xf numFmtId="49" fontId="35" fillId="0" borderId="13" xfId="341" applyNumberFormat="1" applyFont="1" applyBorder="1" applyAlignment="1">
      <alignment horizontal="left" wrapText="1"/>
    </xf>
    <xf numFmtId="0" fontId="3" fillId="0" borderId="5" xfId="0" applyNumberFormat="1" applyFont="1" applyBorder="1" applyAlignment="1">
      <alignment horizontal="center" vertical="top" wrapText="1"/>
    </xf>
    <xf numFmtId="165" fontId="9" fillId="0" borderId="6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35" fillId="0" borderId="0" xfId="341" applyFont="1" applyAlignment="1">
      <alignment horizontal="center"/>
    </xf>
    <xf numFmtId="170" fontId="3" fillId="0" borderId="6" xfId="0" applyNumberFormat="1" applyFont="1" applyBorder="1">
      <alignment vertical="top" wrapText="1"/>
    </xf>
    <xf numFmtId="0" fontId="9" fillId="3" borderId="6" xfId="343" applyFont="1" applyFill="1" applyBorder="1" applyAlignment="1">
      <alignment horizontal="center" vertical="top"/>
    </xf>
    <xf numFmtId="0" fontId="9" fillId="3" borderId="6" xfId="343" applyFont="1" applyFill="1" applyBorder="1" applyAlignment="1">
      <alignment horizontal="justify" vertical="top" wrapText="1"/>
    </xf>
    <xf numFmtId="168" fontId="37" fillId="2" borderId="6" xfId="346" applyNumberFormat="1" applyFont="1" applyFill="1" applyBorder="1" applyAlignment="1">
      <alignment vertical="center" wrapText="1"/>
    </xf>
    <xf numFmtId="168" fontId="37" fillId="2" borderId="6" xfId="344" applyNumberFormat="1" applyFont="1" applyFill="1" applyBorder="1" applyAlignment="1">
      <alignment vertical="center" wrapText="1"/>
    </xf>
    <xf numFmtId="0" fontId="8" fillId="3" borderId="6" xfId="343" applyFont="1" applyFill="1" applyBorder="1" applyAlignment="1">
      <alignment horizontal="center" vertical="top"/>
    </xf>
    <xf numFmtId="0" fontId="8" fillId="3" borderId="6" xfId="343" applyFont="1" applyFill="1" applyBorder="1" applyAlignment="1">
      <alignment horizontal="justify" vertical="top" wrapText="1"/>
    </xf>
    <xf numFmtId="168" fontId="8" fillId="2" borderId="6" xfId="346" applyNumberFormat="1" applyFont="1" applyFill="1" applyBorder="1" applyAlignment="1">
      <alignment vertical="center" wrapText="1"/>
    </xf>
    <xf numFmtId="168" fontId="8" fillId="2" borderId="6" xfId="344" applyNumberFormat="1" applyFont="1" applyFill="1" applyBorder="1" applyAlignment="1">
      <alignment vertical="center" wrapText="1"/>
    </xf>
    <xf numFmtId="0" fontId="8" fillId="6" borderId="6" xfId="343" applyFont="1" applyFill="1" applyBorder="1" applyAlignment="1">
      <alignment horizontal="center" vertical="top"/>
    </xf>
    <xf numFmtId="49" fontId="4" fillId="4" borderId="4" xfId="171" applyFont="1" applyFill="1" applyBorder="1">
      <alignment horizontal="center"/>
    </xf>
    <xf numFmtId="0" fontId="4" fillId="4" borderId="30" xfId="158" applyFont="1" applyFill="1" applyAlignment="1">
      <alignment wrapText="1"/>
    </xf>
    <xf numFmtId="168" fontId="8" fillId="2" borderId="6" xfId="0" applyNumberFormat="1" applyFont="1" applyFill="1" applyBorder="1" applyAlignment="1"/>
    <xf numFmtId="49" fontId="4" fillId="0" borderId="4" xfId="171" applyFont="1" applyBorder="1">
      <alignment horizontal="center"/>
    </xf>
    <xf numFmtId="0" fontId="4" fillId="0" borderId="30" xfId="158" applyFont="1" applyAlignment="1">
      <alignment wrapText="1"/>
    </xf>
    <xf numFmtId="0" fontId="8" fillId="6" borderId="16" xfId="343" applyFont="1" applyFill="1" applyBorder="1" applyAlignment="1">
      <alignment horizontal="center" vertical="top"/>
    </xf>
    <xf numFmtId="0" fontId="4" fillId="6" borderId="2" xfId="157" applyFont="1" applyFill="1" applyBorder="1" applyAlignment="1">
      <alignment wrapText="1"/>
    </xf>
    <xf numFmtId="0" fontId="4" fillId="0" borderId="2" xfId="157" applyFont="1" applyFill="1" applyBorder="1" applyAlignment="1">
      <alignment wrapText="1"/>
    </xf>
    <xf numFmtId="49" fontId="4" fillId="6" borderId="4" xfId="171" applyFont="1" applyFill="1" applyBorder="1">
      <alignment horizontal="center"/>
    </xf>
    <xf numFmtId="0" fontId="4" fillId="6" borderId="30" xfId="158" applyFont="1" applyFill="1" applyAlignment="1">
      <alignment wrapText="1"/>
    </xf>
    <xf numFmtId="168" fontId="8" fillId="2" borderId="6" xfId="0" applyNumberFormat="1" applyFont="1" applyFill="1" applyBorder="1" applyAlignment="1">
      <alignment horizontal="center"/>
    </xf>
    <xf numFmtId="0" fontId="9" fillId="6" borderId="6" xfId="343" applyFont="1" applyFill="1" applyBorder="1" applyAlignment="1">
      <alignment horizontal="left" vertical="top" wrapText="1"/>
    </xf>
    <xf numFmtId="0" fontId="4" fillId="0" borderId="30" xfId="158" applyFont="1" applyAlignment="1">
      <alignment horizontal="left" wrapText="1"/>
    </xf>
    <xf numFmtId="0" fontId="4" fillId="4" borderId="30" xfId="158" applyFont="1" applyFill="1" applyAlignment="1">
      <alignment horizontal="left" wrapText="1"/>
    </xf>
    <xf numFmtId="1" fontId="8" fillId="2" borderId="6" xfId="237" applyNumberFormat="1" applyFont="1" applyFill="1" applyBorder="1" applyAlignment="1">
      <alignment horizontal="left" vertical="top" wrapText="1"/>
    </xf>
    <xf numFmtId="1" fontId="8" fillId="0" borderId="6" xfId="237" applyNumberFormat="1" applyFont="1" applyBorder="1" applyAlignment="1">
      <alignment horizontal="left" vertical="top" wrapText="1"/>
    </xf>
    <xf numFmtId="1" fontId="9" fillId="2" borderId="6" xfId="237" applyNumberFormat="1" applyFont="1" applyFill="1" applyBorder="1" applyAlignment="1">
      <alignment horizontal="left" vertical="top" wrapText="1"/>
    </xf>
    <xf numFmtId="49" fontId="9" fillId="2" borderId="6" xfId="237" applyNumberFormat="1" applyFont="1" applyFill="1" applyBorder="1" applyAlignment="1">
      <alignment horizontal="left"/>
    </xf>
    <xf numFmtId="0" fontId="4" fillId="0" borderId="4" xfId="0" applyNumberFormat="1" applyFont="1" applyBorder="1" applyAlignment="1">
      <alignment horizontal="left" wrapText="1"/>
    </xf>
    <xf numFmtId="49" fontId="9" fillId="2" borderId="6" xfId="237" applyNumberFormat="1" applyFont="1" applyFill="1" applyBorder="1" applyAlignment="1">
      <alignment horizontal="center"/>
    </xf>
    <xf numFmtId="165" fontId="9" fillId="2" borderId="6" xfId="237" applyNumberFormat="1" applyFont="1" applyFill="1" applyBorder="1" applyAlignment="1">
      <alignment horizontal="center"/>
    </xf>
    <xf numFmtId="49" fontId="8" fillId="2" borderId="6" xfId="237" applyNumberFormat="1" applyFont="1" applyFill="1" applyBorder="1" applyAlignment="1">
      <alignment horizontal="left"/>
    </xf>
    <xf numFmtId="49" fontId="3" fillId="0" borderId="4" xfId="0" applyNumberFormat="1" applyFont="1" applyBorder="1" applyAlignment="1">
      <alignment horizontal="left" wrapText="1"/>
    </xf>
    <xf numFmtId="49" fontId="8" fillId="2" borderId="6" xfId="237" applyNumberFormat="1" applyFont="1" applyFill="1" applyBorder="1"/>
    <xf numFmtId="165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 applyAlignment="1">
      <alignment horizontal="left"/>
    </xf>
    <xf numFmtId="165" fontId="8" fillId="0" borderId="6" xfId="237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left" wrapText="1"/>
    </xf>
    <xf numFmtId="167" fontId="8" fillId="2" borderId="6" xfId="237" applyNumberFormat="1" applyFont="1" applyFill="1" applyBorder="1" applyAlignment="1">
      <alignment horizontal="center"/>
    </xf>
    <xf numFmtId="49" fontId="8" fillId="0" borderId="6" xfId="237" applyNumberFormat="1" applyFont="1" applyBorder="1"/>
    <xf numFmtId="0" fontId="8" fillId="0" borderId="6" xfId="304" applyFont="1" applyBorder="1" applyAlignment="1">
      <alignment horizontal="left" vertical="center" wrapText="1"/>
    </xf>
    <xf numFmtId="49" fontId="9" fillId="0" borderId="6" xfId="237" applyNumberFormat="1" applyFont="1" applyBorder="1" applyAlignment="1">
      <alignment horizontal="left"/>
    </xf>
    <xf numFmtId="0" fontId="8" fillId="2" borderId="6" xfId="237" applyFont="1" applyFill="1" applyBorder="1" applyAlignment="1">
      <alignment horizontal="left" vertical="top" wrapText="1"/>
    </xf>
    <xf numFmtId="0" fontId="8" fillId="2" borderId="6" xfId="0" applyNumberFormat="1" applyFont="1" applyFill="1" applyBorder="1" applyAlignment="1">
      <alignment horizontal="left" vertical="top" wrapText="1"/>
    </xf>
    <xf numFmtId="0" fontId="38" fillId="2" borderId="6" xfId="237" applyFont="1" applyFill="1" applyBorder="1" applyAlignment="1">
      <alignment horizontal="left" vertical="top" wrapText="1"/>
    </xf>
    <xf numFmtId="44" fontId="4" fillId="0" borderId="0" xfId="0" applyFont="1">
      <alignment vertical="top" wrapText="1"/>
    </xf>
    <xf numFmtId="0" fontId="4" fillId="2" borderId="6" xfId="337" applyFont="1" applyFill="1" applyBorder="1" applyAlignment="1">
      <alignment horizontal="left" vertical="top" wrapText="1"/>
    </xf>
    <xf numFmtId="165" fontId="9" fillId="0" borderId="6" xfId="237" applyNumberFormat="1" applyFont="1" applyBorder="1" applyAlignment="1">
      <alignment horizontal="center"/>
    </xf>
    <xf numFmtId="1" fontId="8" fillId="2" borderId="9" xfId="237" applyNumberFormat="1" applyFont="1" applyFill="1" applyBorder="1" applyAlignment="1">
      <alignment horizontal="left" vertical="top" wrapText="1"/>
    </xf>
    <xf numFmtId="49" fontId="8" fillId="2" borderId="9" xfId="237" applyNumberFormat="1" applyFont="1" applyFill="1" applyBorder="1" applyAlignment="1">
      <alignment horizontal="left"/>
    </xf>
    <xf numFmtId="49" fontId="4" fillId="0" borderId="5" xfId="0" applyNumberFormat="1" applyFont="1" applyBorder="1" applyAlignment="1">
      <alignment horizontal="left" wrapText="1"/>
    </xf>
    <xf numFmtId="49" fontId="8" fillId="2" borderId="9" xfId="237" applyNumberFormat="1" applyFont="1" applyFill="1" applyBorder="1"/>
    <xf numFmtId="165" fontId="8" fillId="2" borderId="9" xfId="237" applyNumberFormat="1" applyFont="1" applyFill="1" applyBorder="1" applyAlignment="1">
      <alignment horizontal="center"/>
    </xf>
    <xf numFmtId="49" fontId="9" fillId="2" borderId="9" xfId="237" applyNumberFormat="1" applyFont="1" applyFill="1" applyBorder="1" applyAlignment="1">
      <alignment horizontal="left"/>
    </xf>
    <xf numFmtId="165" fontId="9" fillId="2" borderId="9" xfId="237" applyNumberFormat="1" applyFont="1" applyFill="1" applyBorder="1" applyAlignment="1">
      <alignment horizontal="center"/>
    </xf>
    <xf numFmtId="44" fontId="4" fillId="0" borderId="6" xfId="0" applyFont="1" applyBorder="1">
      <alignment vertical="top" wrapText="1"/>
    </xf>
    <xf numFmtId="170" fontId="4" fillId="0" borderId="6" xfId="0" applyNumberFormat="1" applyFont="1" applyBorder="1">
      <alignment vertical="top" wrapText="1"/>
    </xf>
    <xf numFmtId="49" fontId="8" fillId="2" borderId="6" xfId="237" applyNumberFormat="1" applyFont="1" applyFill="1" applyBorder="1" applyAlignment="1">
      <alignment horizontal="left" wrapText="1"/>
    </xf>
    <xf numFmtId="1" fontId="9" fillId="0" borderId="6" xfId="237" applyNumberFormat="1" applyFont="1" applyBorder="1" applyAlignment="1">
      <alignment horizontal="left" vertical="top" wrapText="1"/>
    </xf>
    <xf numFmtId="49" fontId="4" fillId="0" borderId="6" xfId="0" applyNumberFormat="1" applyFont="1" applyBorder="1" applyAlignment="1">
      <alignment horizontal="left" wrapText="1"/>
    </xf>
    <xf numFmtId="49" fontId="4" fillId="0" borderId="0" xfId="0" applyNumberFormat="1" applyFont="1" applyAlignment="1">
      <alignment horizontal="left" wrapText="1"/>
    </xf>
    <xf numFmtId="0" fontId="3" fillId="0" borderId="6" xfId="0" applyNumberFormat="1" applyFont="1" applyBorder="1" applyAlignment="1">
      <alignment horizontal="left" wrapText="1"/>
    </xf>
    <xf numFmtId="0" fontId="4" fillId="0" borderId="6" xfId="0" applyNumberFormat="1" applyFont="1" applyBorder="1" applyAlignment="1">
      <alignment horizontal="left" wrapText="1"/>
    </xf>
    <xf numFmtId="165" fontId="3" fillId="0" borderId="6" xfId="0" applyNumberFormat="1" applyFont="1" applyBorder="1" applyAlignment="1">
      <alignment horizontal="right" wrapText="1"/>
    </xf>
    <xf numFmtId="49" fontId="59" fillId="0" borderId="6" xfId="336" applyNumberFormat="1" applyBorder="1" applyAlignment="1">
      <alignment horizontal="left" wrapText="1"/>
    </xf>
    <xf numFmtId="49" fontId="39" fillId="0" borderId="6" xfId="339" applyNumberFormat="1" applyFont="1" applyBorder="1"/>
    <xf numFmtId="165" fontId="4" fillId="0" borderId="6" xfId="0" applyNumberFormat="1" applyFont="1" applyBorder="1" applyAlignment="1">
      <alignment horizontal="right" wrapText="1"/>
    </xf>
    <xf numFmtId="49" fontId="39" fillId="0" borderId="6" xfId="316" applyNumberFormat="1" applyFont="1" applyBorder="1"/>
    <xf numFmtId="0" fontId="39" fillId="0" borderId="6" xfId="339" applyFont="1" applyBorder="1"/>
    <xf numFmtId="0" fontId="38" fillId="0" borderId="6" xfId="237" applyFont="1" applyBorder="1" applyAlignment="1">
      <alignment horizontal="left" vertical="top" wrapText="1"/>
    </xf>
    <xf numFmtId="165" fontId="8" fillId="0" borderId="0" xfId="0" applyNumberFormat="1" applyFont="1" applyAlignment="1">
      <alignment horizontal="left" vertical="top" wrapText="1"/>
    </xf>
    <xf numFmtId="165" fontId="8" fillId="0" borderId="0" xfId="0" applyNumberFormat="1" applyFont="1" applyAlignment="1">
      <alignment horizontal="left" vertical="top"/>
    </xf>
    <xf numFmtId="44" fontId="9" fillId="0" borderId="0" xfId="0" applyFont="1" applyAlignment="1">
      <alignment horizontal="center" vertical="top" wrapText="1"/>
    </xf>
    <xf numFmtId="44" fontId="9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2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3" fillId="0" borderId="4" xfId="0" applyNumberFormat="1" applyFont="1" applyBorder="1" applyAlignment="1">
      <alignment horizontal="center" vertical="center" wrapText="1"/>
    </xf>
    <xf numFmtId="0" fontId="29" fillId="0" borderId="0" xfId="341" applyFont="1" applyAlignment="1">
      <alignment horizontal="center" vertical="center" wrapText="1"/>
    </xf>
    <xf numFmtId="0" fontId="35" fillId="0" borderId="0" xfId="327" applyFont="1" applyAlignment="1">
      <alignment horizontal="left" wrapText="1"/>
    </xf>
    <xf numFmtId="0" fontId="34" fillId="0" borderId="0" xfId="327" applyFont="1"/>
    <xf numFmtId="0" fontId="29" fillId="0" borderId="6" xfId="341" applyFont="1" applyBorder="1" applyAlignment="1">
      <alignment horizontal="center" vertical="center"/>
    </xf>
    <xf numFmtId="0" fontId="30" fillId="0" borderId="6" xfId="341" applyFont="1" applyBorder="1" applyAlignment="1">
      <alignment horizontal="center" vertical="center" wrapText="1"/>
    </xf>
    <xf numFmtId="0" fontId="34" fillId="0" borderId="6" xfId="293" applyFont="1" applyBorder="1" applyAlignment="1">
      <alignment horizontal="center" vertical="center"/>
    </xf>
    <xf numFmtId="0" fontId="30" fillId="0" borderId="4" xfId="342" applyFont="1" applyBorder="1" applyAlignment="1">
      <alignment horizontal="left" vertical="top"/>
    </xf>
    <xf numFmtId="0" fontId="30" fillId="0" borderId="7" xfId="342" applyFont="1" applyBorder="1" applyAlignment="1">
      <alignment horizontal="left" vertical="top"/>
    </xf>
    <xf numFmtId="0" fontId="29" fillId="0" borderId="0" xfId="342" applyFont="1" applyAlignment="1">
      <alignment horizontal="right"/>
    </xf>
    <xf numFmtId="0" fontId="32" fillId="0" borderId="0" xfId="327" applyFont="1" applyAlignment="1">
      <alignment horizontal="left"/>
    </xf>
    <xf numFmtId="0" fontId="11" fillId="0" borderId="0" xfId="327" applyFont="1" applyAlignment="1">
      <alignment horizontal="left" wrapText="1"/>
    </xf>
    <xf numFmtId="0" fontId="30" fillId="0" borderId="0" xfId="342" applyFont="1" applyAlignment="1">
      <alignment horizontal="center" vertical="center" wrapText="1"/>
    </xf>
    <xf numFmtId="0" fontId="30" fillId="0" borderId="6" xfId="342" applyFont="1" applyBorder="1" applyAlignment="1">
      <alignment horizontal="center" vertical="center"/>
    </xf>
    <xf numFmtId="0" fontId="30" fillId="0" borderId="14" xfId="342" applyFont="1" applyBorder="1" applyAlignment="1">
      <alignment horizontal="center" vertical="center"/>
    </xf>
    <xf numFmtId="0" fontId="31" fillId="0" borderId="14" xfId="293" applyFont="1" applyBorder="1" applyAlignment="1">
      <alignment horizontal="center" vertical="center"/>
    </xf>
    <xf numFmtId="0" fontId="31" fillId="0" borderId="11" xfId="293" applyFont="1" applyBorder="1" applyAlignment="1">
      <alignment horizontal="center" vertical="center"/>
    </xf>
  </cellXfs>
  <cellStyles count="347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br" xfId="26"/>
    <cellStyle name="Calculation" xfId="27"/>
    <cellStyle name="Check Cell" xfId="28"/>
    <cellStyle name="col" xfId="29"/>
    <cellStyle name="Explanatory Text" xfId="30"/>
    <cellStyle name="Good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" xfId="38"/>
    <cellStyle name="Normal" xfId="39"/>
    <cellStyle name="Note" xfId="40"/>
    <cellStyle name="Output" xfId="41"/>
    <cellStyle name="style0" xfId="42"/>
    <cellStyle name="td" xfId="43"/>
    <cellStyle name="Title" xfId="44"/>
    <cellStyle name="Total" xfId="45"/>
    <cellStyle name="tr" xfId="46"/>
    <cellStyle name="Warning Text" xfId="47"/>
    <cellStyle name="xl100" xfId="48"/>
    <cellStyle name="xl101" xfId="49"/>
    <cellStyle name="xl102" xfId="50"/>
    <cellStyle name="xl103" xfId="51"/>
    <cellStyle name="xl104" xfId="52"/>
    <cellStyle name="xl105" xfId="53"/>
    <cellStyle name="xl106" xfId="54"/>
    <cellStyle name="xl107" xfId="55"/>
    <cellStyle name="xl108" xfId="56"/>
    <cellStyle name="xl109" xfId="57"/>
    <cellStyle name="xl110" xfId="58"/>
    <cellStyle name="xl111" xfId="59"/>
    <cellStyle name="xl112" xfId="60"/>
    <cellStyle name="xl113" xfId="61"/>
    <cellStyle name="xl114" xfId="62"/>
    <cellStyle name="xl115" xfId="63"/>
    <cellStyle name="xl116" xfId="64"/>
    <cellStyle name="xl117" xfId="65"/>
    <cellStyle name="xl118" xfId="66"/>
    <cellStyle name="xl119" xfId="67"/>
    <cellStyle name="xl120" xfId="68"/>
    <cellStyle name="xl121" xfId="69"/>
    <cellStyle name="xl122" xfId="70"/>
    <cellStyle name="xl123" xfId="71"/>
    <cellStyle name="xl124" xfId="72"/>
    <cellStyle name="xl125" xfId="73"/>
    <cellStyle name="xl126" xfId="74"/>
    <cellStyle name="xl127" xfId="75"/>
    <cellStyle name="xl128" xfId="76"/>
    <cellStyle name="xl129" xfId="77"/>
    <cellStyle name="xl130" xfId="78"/>
    <cellStyle name="xl131" xfId="79"/>
    <cellStyle name="xl132" xfId="80"/>
    <cellStyle name="xl133" xfId="81"/>
    <cellStyle name="xl134" xfId="82"/>
    <cellStyle name="xl135" xfId="83"/>
    <cellStyle name="xl136" xfId="84"/>
    <cellStyle name="xl137" xfId="85"/>
    <cellStyle name="xl138" xfId="86"/>
    <cellStyle name="xl139" xfId="87"/>
    <cellStyle name="xl140" xfId="88"/>
    <cellStyle name="xl141" xfId="89"/>
    <cellStyle name="xl142" xfId="90"/>
    <cellStyle name="xl143" xfId="91"/>
    <cellStyle name="xl144" xfId="92"/>
    <cellStyle name="xl145" xfId="93"/>
    <cellStyle name="xl146" xfId="94"/>
    <cellStyle name="xl147" xfId="95"/>
    <cellStyle name="xl148" xfId="96"/>
    <cellStyle name="xl149" xfId="97"/>
    <cellStyle name="xl150" xfId="98"/>
    <cellStyle name="xl151" xfId="99"/>
    <cellStyle name="xl152" xfId="100"/>
    <cellStyle name="xl153" xfId="101"/>
    <cellStyle name="xl154" xfId="102"/>
    <cellStyle name="xl155" xfId="103"/>
    <cellStyle name="xl156" xfId="104"/>
    <cellStyle name="xl157" xfId="105"/>
    <cellStyle name="xl158" xfId="106"/>
    <cellStyle name="xl159" xfId="107"/>
    <cellStyle name="xl160" xfId="108"/>
    <cellStyle name="xl161" xfId="109"/>
    <cellStyle name="xl162" xfId="110"/>
    <cellStyle name="xl163" xfId="111"/>
    <cellStyle name="xl164" xfId="112"/>
    <cellStyle name="xl165" xfId="113"/>
    <cellStyle name="xl166" xfId="114"/>
    <cellStyle name="xl167" xfId="115"/>
    <cellStyle name="xl168" xfId="116"/>
    <cellStyle name="xl169" xfId="117"/>
    <cellStyle name="xl170" xfId="118"/>
    <cellStyle name="xl171" xfId="119"/>
    <cellStyle name="xl172" xfId="120"/>
    <cellStyle name="xl173" xfId="121"/>
    <cellStyle name="xl174" xfId="122"/>
    <cellStyle name="xl175" xfId="123"/>
    <cellStyle name="xl176" xfId="124"/>
    <cellStyle name="xl177" xfId="125"/>
    <cellStyle name="xl178" xfId="126"/>
    <cellStyle name="xl179" xfId="127"/>
    <cellStyle name="xl180" xfId="128"/>
    <cellStyle name="xl181" xfId="129"/>
    <cellStyle name="xl182" xfId="130"/>
    <cellStyle name="xl183" xfId="131"/>
    <cellStyle name="xl184" xfId="132"/>
    <cellStyle name="xl185" xfId="133"/>
    <cellStyle name="xl186" xfId="134"/>
    <cellStyle name="xl187" xfId="135"/>
    <cellStyle name="xl188" xfId="136"/>
    <cellStyle name="xl189" xfId="137"/>
    <cellStyle name="xl190" xfId="138"/>
    <cellStyle name="xl191" xfId="139"/>
    <cellStyle name="xl192" xfId="140"/>
    <cellStyle name="xl193" xfId="141"/>
    <cellStyle name="xl194" xfId="142"/>
    <cellStyle name="xl195" xfId="143"/>
    <cellStyle name="xl196" xfId="144"/>
    <cellStyle name="xl197" xfId="145"/>
    <cellStyle name="xl198" xfId="146"/>
    <cellStyle name="xl21" xfId="147"/>
    <cellStyle name="xl22" xfId="148"/>
    <cellStyle name="xl23" xfId="149"/>
    <cellStyle name="xl24" xfId="150"/>
    <cellStyle name="xl25" xfId="151"/>
    <cellStyle name="xl26" xfId="152"/>
    <cellStyle name="xl27" xfId="153"/>
    <cellStyle name="xl28" xfId="154"/>
    <cellStyle name="xl29" xfId="155"/>
    <cellStyle name="xl30" xfId="156"/>
    <cellStyle name="xl31" xfId="157"/>
    <cellStyle name="xl31 2" xfId="158"/>
    <cellStyle name="xl32" xfId="159"/>
    <cellStyle name="xl33" xfId="160"/>
    <cellStyle name="xl34" xfId="161"/>
    <cellStyle name="xl35" xfId="162"/>
    <cellStyle name="xl36" xfId="163"/>
    <cellStyle name="xl37" xfId="164"/>
    <cellStyle name="xl38" xfId="165"/>
    <cellStyle name="xl39" xfId="166"/>
    <cellStyle name="xl40" xfId="167"/>
    <cellStyle name="xl41" xfId="168"/>
    <cellStyle name="xl42" xfId="169"/>
    <cellStyle name="xl43" xfId="170"/>
    <cellStyle name="xl43 2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  <cellStyle name="Обычный" xfId="0" builtinId="0"/>
    <cellStyle name="Обычный 10" xfId="228"/>
    <cellStyle name="Обычный 11" xfId="229"/>
    <cellStyle name="Обычный 12" xfId="230"/>
    <cellStyle name="Обычный 13" xfId="231"/>
    <cellStyle name="Обычный 14" xfId="232"/>
    <cellStyle name="Обычный 15" xfId="233"/>
    <cellStyle name="Обычный 16" xfId="234"/>
    <cellStyle name="Обычный 17" xfId="235"/>
    <cellStyle name="Обычный 2" xfId="236"/>
    <cellStyle name="Обычный 2 2" xfId="237"/>
    <cellStyle name="Обычный 2 2 10" xfId="238"/>
    <cellStyle name="Обычный 2 2 11" xfId="239"/>
    <cellStyle name="Обычный 2 2 12" xfId="240"/>
    <cellStyle name="Обычный 2 2 13" xfId="241"/>
    <cellStyle name="Обычный 2 2 15" xfId="242"/>
    <cellStyle name="Обычный 2 2 16" xfId="243"/>
    <cellStyle name="Обычный 2 2 17" xfId="244"/>
    <cellStyle name="Обычный 2 2 18" xfId="245"/>
    <cellStyle name="Обычный 2 2 19" xfId="246"/>
    <cellStyle name="Обычный 2 2 20" xfId="247"/>
    <cellStyle name="Обычный 2 2 21" xfId="248"/>
    <cellStyle name="Обычный 2 2 22" xfId="249"/>
    <cellStyle name="Обычный 2 2 23" xfId="250"/>
    <cellStyle name="Обычный 2 2 24" xfId="251"/>
    <cellStyle name="Обычный 2 2 25" xfId="252"/>
    <cellStyle name="Обычный 2 2 26" xfId="253"/>
    <cellStyle name="Обычный 2 2 27" xfId="254"/>
    <cellStyle name="Обычный 2 2 28" xfId="255"/>
    <cellStyle name="Обычный 2 2 29" xfId="256"/>
    <cellStyle name="Обычный 2 2 30" xfId="257"/>
    <cellStyle name="Обычный 2 2 31" xfId="258"/>
    <cellStyle name="Обычный 2 2 32" xfId="259"/>
    <cellStyle name="Обычный 2 2 33" xfId="260"/>
    <cellStyle name="Обычный 2 2 34" xfId="261"/>
    <cellStyle name="Обычный 2 2 35" xfId="262"/>
    <cellStyle name="Обычный 2 2 36" xfId="263"/>
    <cellStyle name="Обычный 2 2 37" xfId="264"/>
    <cellStyle name="Обычный 2 2 38" xfId="265"/>
    <cellStyle name="Обычный 2 2 39" xfId="266"/>
    <cellStyle name="Обычный 2 2 40" xfId="267"/>
    <cellStyle name="Обычный 2 2 41" xfId="268"/>
    <cellStyle name="Обычный 2 2 42" xfId="269"/>
    <cellStyle name="Обычный 2 2 43" xfId="270"/>
    <cellStyle name="Обычный 2 2 44" xfId="271"/>
    <cellStyle name="Обычный 2 2 45" xfId="272"/>
    <cellStyle name="Обычный 2 2 46" xfId="273"/>
    <cellStyle name="Обычный 2 2 47" xfId="274"/>
    <cellStyle name="Обычный 2 2 48" xfId="275"/>
    <cellStyle name="Обычный 2 2 49" xfId="276"/>
    <cellStyle name="Обычный 2 2 5" xfId="277"/>
    <cellStyle name="Обычный 2 2 50" xfId="278"/>
    <cellStyle name="Обычный 2 2 51" xfId="279"/>
    <cellStyle name="Обычный 2 2 52" xfId="280"/>
    <cellStyle name="Обычный 2 2 53" xfId="281"/>
    <cellStyle name="Обычный 2 2 55" xfId="282"/>
    <cellStyle name="Обычный 2 2 56" xfId="283"/>
    <cellStyle name="Обычный 2 2 57" xfId="284"/>
    <cellStyle name="Обычный 2 2 58" xfId="285"/>
    <cellStyle name="Обычный 2 2 6" xfId="286"/>
    <cellStyle name="Обычный 2 2 60" xfId="287"/>
    <cellStyle name="Обычный 2 2 61" xfId="288"/>
    <cellStyle name="Обычный 2 2 62" xfId="289"/>
    <cellStyle name="Обычный 2 2 7" xfId="290"/>
    <cellStyle name="Обычный 2 2 8" xfId="291"/>
    <cellStyle name="Обычный 2 2 9" xfId="292"/>
    <cellStyle name="Обычный 2 3" xfId="293"/>
    <cellStyle name="Обычный 20" xfId="294"/>
    <cellStyle name="Обычный 21" xfId="295"/>
    <cellStyle name="Обычный 22" xfId="296"/>
    <cellStyle name="Обычный 23" xfId="297"/>
    <cellStyle name="Обычный 24" xfId="298"/>
    <cellStyle name="Обычный 25" xfId="299"/>
    <cellStyle name="Обычный 26" xfId="300"/>
    <cellStyle name="Обычный 27" xfId="301"/>
    <cellStyle name="Обычный 28" xfId="302"/>
    <cellStyle name="Обычный 29" xfId="303"/>
    <cellStyle name="Обычный 3" xfId="304"/>
    <cellStyle name="Обычный 30" xfId="305"/>
    <cellStyle name="Обычный 31" xfId="306"/>
    <cellStyle name="Обычный 32" xfId="307"/>
    <cellStyle name="Обычный 33" xfId="308"/>
    <cellStyle name="Обычный 34" xfId="309"/>
    <cellStyle name="Обычный 35" xfId="310"/>
    <cellStyle name="Обычный 36" xfId="311"/>
    <cellStyle name="Обычный 37" xfId="312"/>
    <cellStyle name="Обычный 38" xfId="313"/>
    <cellStyle name="Обычный 39" xfId="314"/>
    <cellStyle name="Обычный 4" xfId="315"/>
    <cellStyle name="Обычный 4 2" xfId="316"/>
    <cellStyle name="Обычный 40" xfId="317"/>
    <cellStyle name="Обычный 41" xfId="318"/>
    <cellStyle name="Обычный 42" xfId="319"/>
    <cellStyle name="Обычный 43" xfId="320"/>
    <cellStyle name="Обычный 44" xfId="321"/>
    <cellStyle name="Обычный 45" xfId="322"/>
    <cellStyle name="Обычный 46" xfId="323"/>
    <cellStyle name="Обычный 47" xfId="324"/>
    <cellStyle name="Обычный 48" xfId="325"/>
    <cellStyle name="Обычный 49" xfId="326"/>
    <cellStyle name="Обычный 5" xfId="327"/>
    <cellStyle name="Обычный 5 2" xfId="328"/>
    <cellStyle name="Обычный 50" xfId="329"/>
    <cellStyle name="Обычный 51" xfId="330"/>
    <cellStyle name="Обычный 52" xfId="331"/>
    <cellStyle name="Обычный 53" xfId="332"/>
    <cellStyle name="Обычный 54" xfId="333"/>
    <cellStyle name="Обычный 55" xfId="334"/>
    <cellStyle name="Обычный 56" xfId="335"/>
    <cellStyle name="Обычный 6" xfId="336"/>
    <cellStyle name="Обычный 7" xfId="337"/>
    <cellStyle name="Обычный 7 2" xfId="338"/>
    <cellStyle name="Обычный 8" xfId="339"/>
    <cellStyle name="Обычный 9" xfId="340"/>
    <cellStyle name="Обычный_З_15_Приложение 16 - Источники дефицита" xfId="341"/>
    <cellStyle name="Обычный_З_16_Приложение 17 - Программа гос заимствований" xfId="342"/>
    <cellStyle name="Стиль 1" xfId="343"/>
    <cellStyle name="Финансовый" xfId="344" builtinId="3"/>
    <cellStyle name="Финансовый 2" xfId="345"/>
    <cellStyle name="Финансовый 3" xfId="346"/>
  </cellStyles>
  <dxfs count="1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8"/>
  <sheetViews>
    <sheetView view="pageBreakPreview" topLeftCell="A7" zoomScaleSheetLayoutView="100" workbookViewId="0">
      <selection activeCell="C20" sqref="C20"/>
    </sheetView>
  </sheetViews>
  <sheetFormatPr defaultRowHeight="12.75"/>
  <cols>
    <col min="1" max="1" width="24.33203125" style="6" customWidth="1"/>
    <col min="2" max="2" width="61.5" style="9" customWidth="1"/>
    <col min="3" max="3" width="16.6640625" style="9" customWidth="1"/>
    <col min="4" max="4" width="16" style="9" customWidth="1"/>
    <col min="5" max="5" width="16.5" style="7" customWidth="1"/>
    <col min="6" max="6" width="13.83203125" style="7" customWidth="1"/>
    <col min="7" max="7" width="17" style="8" customWidth="1"/>
    <col min="8" max="8" width="13.83203125" style="9" bestFit="1" customWidth="1"/>
    <col min="9" max="9" width="12.5" style="9" bestFit="1" customWidth="1"/>
    <col min="10" max="16384" width="9.33203125" style="9"/>
  </cols>
  <sheetData>
    <row r="1" spans="1:8" ht="15" customHeight="1">
      <c r="B1" s="5"/>
      <c r="C1" s="175" t="s">
        <v>216</v>
      </c>
      <c r="D1" s="176"/>
      <c r="E1" s="176"/>
    </row>
    <row r="2" spans="1:8" ht="15">
      <c r="B2" s="5"/>
      <c r="C2" s="176"/>
      <c r="D2" s="176"/>
      <c r="E2" s="176"/>
    </row>
    <row r="3" spans="1:8" ht="15">
      <c r="B3" s="5"/>
      <c r="C3" s="176"/>
      <c r="D3" s="176"/>
      <c r="E3" s="176"/>
    </row>
    <row r="4" spans="1:8" ht="33.75" customHeight="1">
      <c r="B4" s="5"/>
      <c r="C4" s="176"/>
      <c r="D4" s="176"/>
      <c r="E4" s="176"/>
    </row>
    <row r="5" spans="1:8" ht="188.25" customHeight="1">
      <c r="C5" s="176"/>
      <c r="D5" s="176"/>
      <c r="E5" s="176"/>
    </row>
    <row r="6" spans="1:8" ht="63" customHeight="1">
      <c r="A6" s="177" t="s">
        <v>191</v>
      </c>
      <c r="B6" s="177"/>
      <c r="C6" s="177"/>
      <c r="D6" s="177"/>
      <c r="E6" s="177"/>
    </row>
    <row r="7" spans="1:8">
      <c r="A7" s="10"/>
      <c r="B7" s="11"/>
      <c r="C7" s="11"/>
      <c r="D7" s="11"/>
      <c r="E7" s="12" t="s">
        <v>1</v>
      </c>
    </row>
    <row r="8" spans="1:8">
      <c r="A8" s="178" t="s">
        <v>23</v>
      </c>
      <c r="B8" s="178" t="s">
        <v>2</v>
      </c>
      <c r="C8" s="179" t="s">
        <v>7</v>
      </c>
      <c r="D8" s="179"/>
      <c r="E8" s="179"/>
    </row>
    <row r="9" spans="1:8" ht="16.5" customHeight="1">
      <c r="A9" s="178"/>
      <c r="B9" s="178"/>
      <c r="C9" s="102" t="s">
        <v>154</v>
      </c>
      <c r="D9" s="102" t="s">
        <v>175</v>
      </c>
      <c r="E9" s="102" t="s">
        <v>192</v>
      </c>
      <c r="H9" s="7"/>
    </row>
    <row r="10" spans="1:8" s="14" customFormat="1">
      <c r="A10" s="13">
        <v>1</v>
      </c>
      <c r="B10" s="13">
        <v>2</v>
      </c>
      <c r="C10" s="13" t="s">
        <v>10</v>
      </c>
      <c r="D10" s="13" t="s">
        <v>11</v>
      </c>
      <c r="E10" s="13" t="s">
        <v>12</v>
      </c>
      <c r="F10" s="7"/>
      <c r="G10" s="8"/>
    </row>
    <row r="11" spans="1:8" s="17" customFormat="1">
      <c r="A11" s="106" t="s">
        <v>28</v>
      </c>
      <c r="B11" s="107" t="s">
        <v>29</v>
      </c>
      <c r="C11" s="108">
        <f>C12</f>
        <v>2110.4</v>
      </c>
      <c r="D11" s="108">
        <f>D12</f>
        <v>1517.2</v>
      </c>
      <c r="E11" s="109">
        <f>E12</f>
        <v>1624.9</v>
      </c>
      <c r="F11" s="15"/>
      <c r="G11" s="16"/>
    </row>
    <row r="12" spans="1:8" s="17" customFormat="1" ht="25.5">
      <c r="A12" s="110" t="s">
        <v>30</v>
      </c>
      <c r="B12" s="111" t="s">
        <v>31</v>
      </c>
      <c r="C12" s="112">
        <f>C13+C21+C26+C18</f>
        <v>2110.4</v>
      </c>
      <c r="D12" s="112">
        <f>D13+D21+D26</f>
        <v>1517.2</v>
      </c>
      <c r="E12" s="113">
        <f>E13+E21+E26</f>
        <v>1624.9</v>
      </c>
      <c r="F12" s="15"/>
      <c r="G12" s="16"/>
    </row>
    <row r="13" spans="1:8" s="17" customFormat="1" ht="25.5">
      <c r="A13" s="114" t="s">
        <v>123</v>
      </c>
      <c r="B13" s="126" t="s">
        <v>133</v>
      </c>
      <c r="C13" s="112">
        <f>C14+C16</f>
        <v>1200.7</v>
      </c>
      <c r="D13" s="112">
        <f>D14</f>
        <v>746.6</v>
      </c>
      <c r="E13" s="113">
        <f>E14</f>
        <v>824</v>
      </c>
      <c r="F13" s="15"/>
      <c r="G13" s="16"/>
    </row>
    <row r="14" spans="1:8" s="17" customFormat="1">
      <c r="A14" s="115" t="s">
        <v>124</v>
      </c>
      <c r="B14" s="116" t="s">
        <v>207</v>
      </c>
      <c r="C14" s="117">
        <f>C15</f>
        <v>857.5</v>
      </c>
      <c r="D14" s="117">
        <f>D15</f>
        <v>746.6</v>
      </c>
      <c r="E14" s="117">
        <f>E15</f>
        <v>824</v>
      </c>
      <c r="F14" s="15"/>
      <c r="G14" s="16"/>
    </row>
    <row r="15" spans="1:8" s="17" customFormat="1" ht="38.25">
      <c r="A15" s="118" t="s">
        <v>140</v>
      </c>
      <c r="B15" s="127" t="s">
        <v>208</v>
      </c>
      <c r="C15" s="117">
        <v>857.5</v>
      </c>
      <c r="D15" s="117">
        <v>746.6</v>
      </c>
      <c r="E15" s="117">
        <v>824</v>
      </c>
      <c r="F15" s="15"/>
      <c r="G15" s="16"/>
    </row>
    <row r="16" spans="1:8" s="17" customFormat="1" ht="25.5">
      <c r="A16" s="115" t="s">
        <v>176</v>
      </c>
      <c r="B16" s="128" t="s">
        <v>178</v>
      </c>
      <c r="C16" s="117">
        <f>C17</f>
        <v>343.2</v>
      </c>
      <c r="D16" s="117"/>
      <c r="E16" s="117"/>
      <c r="F16" s="15"/>
      <c r="G16" s="16"/>
    </row>
    <row r="17" spans="1:7" s="17" customFormat="1" ht="25.5">
      <c r="A17" s="118" t="s">
        <v>177</v>
      </c>
      <c r="B17" s="127" t="s">
        <v>179</v>
      </c>
      <c r="C17" s="117">
        <v>343.2</v>
      </c>
      <c r="D17" s="117"/>
      <c r="E17" s="117"/>
      <c r="F17" s="15"/>
      <c r="G17" s="16"/>
    </row>
    <row r="18" spans="1:7" s="17" customFormat="1" ht="25.5">
      <c r="A18" s="120" t="s">
        <v>198</v>
      </c>
      <c r="B18" s="121" t="s">
        <v>209</v>
      </c>
      <c r="C18" s="117">
        <f>C19</f>
        <v>161.4</v>
      </c>
      <c r="D18" s="117"/>
      <c r="E18" s="117"/>
      <c r="F18" s="15"/>
      <c r="G18" s="16"/>
    </row>
    <row r="19" spans="1:7" s="17" customFormat="1">
      <c r="A19" s="118" t="s">
        <v>199</v>
      </c>
      <c r="B19" s="122" t="s">
        <v>200</v>
      </c>
      <c r="C19" s="117">
        <f>C20</f>
        <v>161.4</v>
      </c>
      <c r="D19" s="117"/>
      <c r="E19" s="117"/>
      <c r="F19" s="15"/>
      <c r="G19" s="16"/>
    </row>
    <row r="20" spans="1:7" s="17" customFormat="1">
      <c r="A20" s="118" t="s">
        <v>201</v>
      </c>
      <c r="B20" s="122" t="s">
        <v>202</v>
      </c>
      <c r="C20" s="117">
        <v>161.4</v>
      </c>
      <c r="D20" s="117"/>
      <c r="E20" s="117"/>
      <c r="F20" s="15"/>
      <c r="G20" s="16"/>
    </row>
    <row r="21" spans="1:7" s="17" customFormat="1" ht="25.5">
      <c r="A21" s="123" t="s">
        <v>125</v>
      </c>
      <c r="B21" s="124" t="s">
        <v>210</v>
      </c>
      <c r="C21" s="125">
        <f>C22+C24</f>
        <v>160.69999999999999</v>
      </c>
      <c r="D21" s="125">
        <f>D22+D24</f>
        <v>174.6</v>
      </c>
      <c r="E21" s="125">
        <f>E22+E24</f>
        <v>180.89999999999998</v>
      </c>
      <c r="F21" s="15"/>
      <c r="G21" s="16"/>
    </row>
    <row r="22" spans="1:7" s="17" customFormat="1" ht="25.5">
      <c r="A22" s="115" t="s">
        <v>126</v>
      </c>
      <c r="B22" s="116" t="s">
        <v>211</v>
      </c>
      <c r="C22" s="125">
        <f>C23</f>
        <v>0.6</v>
      </c>
      <c r="D22" s="125">
        <f>D23</f>
        <v>0.7</v>
      </c>
      <c r="E22" s="125">
        <f>E23</f>
        <v>0.7</v>
      </c>
      <c r="F22" s="15"/>
      <c r="G22" s="16"/>
    </row>
    <row r="23" spans="1:7" s="17" customFormat="1" ht="25.5">
      <c r="A23" s="118" t="s">
        <v>127</v>
      </c>
      <c r="B23" s="119" t="s">
        <v>212</v>
      </c>
      <c r="C23" s="125">
        <v>0.6</v>
      </c>
      <c r="D23" s="125">
        <v>0.7</v>
      </c>
      <c r="E23" s="125">
        <v>0.7</v>
      </c>
      <c r="F23" s="15"/>
      <c r="G23" s="16"/>
    </row>
    <row r="24" spans="1:7" s="17" customFormat="1" ht="38.25">
      <c r="A24" s="115" t="s">
        <v>128</v>
      </c>
      <c r="B24" s="116" t="s">
        <v>213</v>
      </c>
      <c r="C24" s="125">
        <f>C25</f>
        <v>160.1</v>
      </c>
      <c r="D24" s="125">
        <f>D25</f>
        <v>173.9</v>
      </c>
      <c r="E24" s="125">
        <f>E25</f>
        <v>180.2</v>
      </c>
      <c r="F24" s="15"/>
      <c r="G24" s="16"/>
    </row>
    <row r="25" spans="1:7" s="17" customFormat="1" ht="51">
      <c r="A25" s="118" t="s">
        <v>129</v>
      </c>
      <c r="B25" s="119" t="s">
        <v>153</v>
      </c>
      <c r="C25" s="125">
        <v>160.1</v>
      </c>
      <c r="D25" s="125">
        <v>173.9</v>
      </c>
      <c r="E25" s="125">
        <v>180.2</v>
      </c>
      <c r="F25" s="15"/>
      <c r="G25" s="16"/>
    </row>
    <row r="26" spans="1:7" s="17" customFormat="1">
      <c r="A26" s="123" t="s">
        <v>130</v>
      </c>
      <c r="B26" s="124" t="s">
        <v>33</v>
      </c>
      <c r="C26" s="125">
        <f t="shared" ref="C26:E27" si="0">C27</f>
        <v>587.6</v>
      </c>
      <c r="D26" s="125">
        <f t="shared" si="0"/>
        <v>596</v>
      </c>
      <c r="E26" s="125">
        <f t="shared" si="0"/>
        <v>620</v>
      </c>
      <c r="F26" s="15"/>
      <c r="G26" s="16"/>
    </row>
    <row r="27" spans="1:7" s="17" customFormat="1" ht="53.25" customHeight="1">
      <c r="A27" s="115" t="s">
        <v>131</v>
      </c>
      <c r="B27" s="116" t="s">
        <v>146</v>
      </c>
      <c r="C27" s="125">
        <f t="shared" si="0"/>
        <v>587.6</v>
      </c>
      <c r="D27" s="125">
        <f t="shared" si="0"/>
        <v>596</v>
      </c>
      <c r="E27" s="125">
        <f t="shared" si="0"/>
        <v>620</v>
      </c>
      <c r="F27" s="15"/>
      <c r="G27" s="16"/>
    </row>
    <row r="28" spans="1:7" s="17" customFormat="1" ht="63.75">
      <c r="A28" s="118" t="s">
        <v>132</v>
      </c>
      <c r="B28" s="119" t="s">
        <v>147</v>
      </c>
      <c r="C28" s="125">
        <v>587.6</v>
      </c>
      <c r="D28" s="125">
        <v>596</v>
      </c>
      <c r="E28" s="125">
        <v>620</v>
      </c>
      <c r="F28" s="15"/>
      <c r="G28" s="1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8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37"/>
  <sheetViews>
    <sheetView tabSelected="1" view="pageBreakPreview" topLeftCell="A62" zoomScaleSheetLayoutView="100" workbookViewId="0">
      <selection activeCell="J95" sqref="J9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270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215</v>
      </c>
      <c r="J1" s="181"/>
      <c r="K1" s="181"/>
      <c r="L1" s="181"/>
    </row>
    <row r="2" spans="1:12" ht="66" customHeight="1">
      <c r="A2" s="182" t="s">
        <v>193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899999999999999" customHeight="1">
      <c r="A4" s="184" t="s">
        <v>2</v>
      </c>
      <c r="B4" s="184" t="s">
        <v>21</v>
      </c>
      <c r="C4" s="184" t="s">
        <v>3</v>
      </c>
      <c r="D4" s="184" t="s">
        <v>4</v>
      </c>
      <c r="E4" s="184" t="s">
        <v>5</v>
      </c>
      <c r="F4" s="184"/>
      <c r="G4" s="184"/>
      <c r="H4" s="184"/>
      <c r="I4" s="184" t="s">
        <v>6</v>
      </c>
      <c r="J4" s="184" t="s">
        <v>7</v>
      </c>
      <c r="K4" s="184"/>
      <c r="L4" s="184"/>
    </row>
    <row r="5" spans="1:12" ht="16.350000000000001" customHeight="1">
      <c r="A5" s="184" t="s">
        <v>0</v>
      </c>
      <c r="B5" s="184" t="s">
        <v>0</v>
      </c>
      <c r="C5" s="184" t="s">
        <v>0</v>
      </c>
      <c r="D5" s="184" t="s">
        <v>0</v>
      </c>
      <c r="E5" s="184" t="s">
        <v>0</v>
      </c>
      <c r="F5" s="184"/>
      <c r="G5" s="184"/>
      <c r="H5" s="184"/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54.75" customHeight="1">
      <c r="A7" s="131" t="s">
        <v>148</v>
      </c>
      <c r="B7" s="132" t="s">
        <v>136</v>
      </c>
      <c r="C7" s="132"/>
      <c r="D7" s="132"/>
      <c r="E7" s="133"/>
      <c r="F7" s="133"/>
      <c r="G7" s="133"/>
      <c r="H7" s="133"/>
      <c r="I7" s="134"/>
      <c r="J7" s="135">
        <f>J8+J49+J58+J71+J88+J102+J95</f>
        <v>2812.7</v>
      </c>
      <c r="K7" s="135">
        <f>K8+K49+K58+K71+K88+K102+K95</f>
        <v>2017.8000000000002</v>
      </c>
      <c r="L7" s="135">
        <f>L8+L49+L58+L71+L88+L95+L102</f>
        <v>2134.6000000000004</v>
      </c>
    </row>
    <row r="8" spans="1:12" ht="16.5" customHeight="1">
      <c r="A8" s="131" t="s">
        <v>34</v>
      </c>
      <c r="B8" s="132" t="s">
        <v>136</v>
      </c>
      <c r="C8" s="132" t="s">
        <v>35</v>
      </c>
      <c r="D8" s="136"/>
      <c r="E8" s="137"/>
      <c r="F8" s="137"/>
      <c r="G8" s="137"/>
      <c r="H8" s="137"/>
      <c r="I8" s="138"/>
      <c r="J8" s="139">
        <f>J9+J18+J37+J43</f>
        <v>1716.3000000000002</v>
      </c>
      <c r="K8" s="139">
        <f>K9+K18+K37</f>
        <v>1039</v>
      </c>
      <c r="L8" s="139">
        <f>L9+L18+L37</f>
        <v>1088.2</v>
      </c>
    </row>
    <row r="9" spans="1:12" ht="51">
      <c r="A9" s="129" t="s">
        <v>36</v>
      </c>
      <c r="B9" s="136" t="s">
        <v>136</v>
      </c>
      <c r="C9" s="140" t="s">
        <v>35</v>
      </c>
      <c r="D9" s="140" t="s">
        <v>37</v>
      </c>
      <c r="E9" s="137"/>
      <c r="F9" s="137"/>
      <c r="G9" s="137"/>
      <c r="H9" s="137"/>
      <c r="I9" s="140"/>
      <c r="J9" s="141">
        <f>J10</f>
        <v>723.80000000000007</v>
      </c>
      <c r="K9" s="139">
        <f>K10</f>
        <v>604.20000000000005</v>
      </c>
      <c r="L9" s="139">
        <f>L10</f>
        <v>551.5</v>
      </c>
    </row>
    <row r="10" spans="1:12" ht="66" customHeight="1">
      <c r="A10" s="129" t="s">
        <v>165</v>
      </c>
      <c r="B10" s="136" t="s">
        <v>136</v>
      </c>
      <c r="C10" s="136" t="s">
        <v>35</v>
      </c>
      <c r="D10" s="136" t="s">
        <v>37</v>
      </c>
      <c r="E10" s="142">
        <v>65</v>
      </c>
      <c r="F10" s="142"/>
      <c r="G10" s="142"/>
      <c r="H10" s="142"/>
      <c r="I10" s="136"/>
      <c r="J10" s="139">
        <f>J11+J17</f>
        <v>723.80000000000007</v>
      </c>
      <c r="K10" s="139">
        <f t="shared" ref="J10:K12" si="0">K11</f>
        <v>604.20000000000005</v>
      </c>
      <c r="L10" s="139">
        <f>L11</f>
        <v>551.5</v>
      </c>
    </row>
    <row r="11" spans="1:12">
      <c r="A11" s="129" t="s">
        <v>38</v>
      </c>
      <c r="B11" s="136" t="s">
        <v>136</v>
      </c>
      <c r="C11" s="136" t="s">
        <v>35</v>
      </c>
      <c r="D11" s="136" t="s">
        <v>37</v>
      </c>
      <c r="E11" s="142">
        <v>65</v>
      </c>
      <c r="F11" s="142">
        <v>1</v>
      </c>
      <c r="G11" s="142"/>
      <c r="H11" s="142"/>
      <c r="I11" s="136"/>
      <c r="J11" s="139">
        <f t="shared" si="0"/>
        <v>632.20000000000005</v>
      </c>
      <c r="K11" s="139">
        <f t="shared" si="0"/>
        <v>604.20000000000005</v>
      </c>
      <c r="L11" s="139">
        <f>L12</f>
        <v>551.5</v>
      </c>
    </row>
    <row r="12" spans="1:12" ht="31.5" customHeight="1">
      <c r="A12" s="129" t="s">
        <v>39</v>
      </c>
      <c r="B12" s="136" t="s">
        <v>136</v>
      </c>
      <c r="C12" s="136" t="s">
        <v>35</v>
      </c>
      <c r="D12" s="136" t="s">
        <v>37</v>
      </c>
      <c r="E12" s="142">
        <v>65</v>
      </c>
      <c r="F12" s="142">
        <v>1</v>
      </c>
      <c r="G12" s="142" t="s">
        <v>61</v>
      </c>
      <c r="H12" s="142" t="s">
        <v>72</v>
      </c>
      <c r="I12" s="136"/>
      <c r="J12" s="139">
        <f t="shared" si="0"/>
        <v>632.20000000000005</v>
      </c>
      <c r="K12" s="139">
        <f t="shared" si="0"/>
        <v>604.20000000000005</v>
      </c>
      <c r="L12" s="139">
        <f>L13</f>
        <v>551.5</v>
      </c>
    </row>
    <row r="13" spans="1:12" ht="89.25">
      <c r="A13" s="129" t="s">
        <v>40</v>
      </c>
      <c r="B13" s="136" t="s">
        <v>136</v>
      </c>
      <c r="C13" s="136" t="s">
        <v>35</v>
      </c>
      <c r="D13" s="136" t="s">
        <v>37</v>
      </c>
      <c r="E13" s="142">
        <v>65</v>
      </c>
      <c r="F13" s="142">
        <v>1</v>
      </c>
      <c r="G13" s="142" t="s">
        <v>61</v>
      </c>
      <c r="H13" s="142" t="s">
        <v>72</v>
      </c>
      <c r="I13" s="136" t="s">
        <v>63</v>
      </c>
      <c r="J13" s="139">
        <f>J14</f>
        <v>632.20000000000005</v>
      </c>
      <c r="K13" s="139">
        <f>K14</f>
        <v>604.20000000000005</v>
      </c>
      <c r="L13" s="139">
        <f>L14</f>
        <v>551.5</v>
      </c>
    </row>
    <row r="14" spans="1:12" ht="38.25">
      <c r="A14" s="129" t="s">
        <v>41</v>
      </c>
      <c r="B14" s="136" t="s">
        <v>136</v>
      </c>
      <c r="C14" s="136" t="s">
        <v>35</v>
      </c>
      <c r="D14" s="136" t="s">
        <v>37</v>
      </c>
      <c r="E14" s="142">
        <v>65</v>
      </c>
      <c r="F14" s="142">
        <v>1</v>
      </c>
      <c r="G14" s="142" t="s">
        <v>61</v>
      </c>
      <c r="H14" s="142" t="s">
        <v>72</v>
      </c>
      <c r="I14" s="136" t="s">
        <v>64</v>
      </c>
      <c r="J14" s="139">
        <v>632.20000000000005</v>
      </c>
      <c r="K14" s="139">
        <v>604.20000000000005</v>
      </c>
      <c r="L14" s="139">
        <v>551.5</v>
      </c>
    </row>
    <row r="15" spans="1:12" ht="76.5">
      <c r="A15" s="129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136</v>
      </c>
      <c r="C15" s="136" t="s">
        <v>35</v>
      </c>
      <c r="D15" s="136" t="s">
        <v>37</v>
      </c>
      <c r="E15" s="142" t="s">
        <v>138</v>
      </c>
      <c r="F15" s="142" t="s">
        <v>8</v>
      </c>
      <c r="G15" s="142" t="s">
        <v>61</v>
      </c>
      <c r="H15" s="142" t="s">
        <v>203</v>
      </c>
      <c r="I15" s="136"/>
      <c r="J15" s="139">
        <f>J16</f>
        <v>91.6</v>
      </c>
      <c r="K15" s="139"/>
      <c r="L15" s="139"/>
    </row>
    <row r="16" spans="1:12" ht="91.5" customHeight="1">
      <c r="A16" s="129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136</v>
      </c>
      <c r="C16" s="136" t="s">
        <v>35</v>
      </c>
      <c r="D16" s="136" t="s">
        <v>37</v>
      </c>
      <c r="E16" s="142" t="s">
        <v>138</v>
      </c>
      <c r="F16" s="142" t="s">
        <v>8</v>
      </c>
      <c r="G16" s="142" t="s">
        <v>61</v>
      </c>
      <c r="H16" s="142" t="s">
        <v>203</v>
      </c>
      <c r="I16" s="136" t="s">
        <v>63</v>
      </c>
      <c r="J16" s="139">
        <f>J17</f>
        <v>91.6</v>
      </c>
      <c r="K16" s="139"/>
      <c r="L16" s="139"/>
    </row>
    <row r="17" spans="1:12" ht="40.5" customHeight="1">
      <c r="A17" s="129" t="str">
        <f>A14</f>
        <v>Расходы на выплаты персоналу государственных (муниципальных) органов</v>
      </c>
      <c r="B17" s="136" t="s">
        <v>136</v>
      </c>
      <c r="C17" s="136" t="s">
        <v>35</v>
      </c>
      <c r="D17" s="136" t="s">
        <v>37</v>
      </c>
      <c r="E17" s="142" t="s">
        <v>138</v>
      </c>
      <c r="F17" s="142" t="s">
        <v>8</v>
      </c>
      <c r="G17" s="142" t="s">
        <v>61</v>
      </c>
      <c r="H17" s="142" t="s">
        <v>203</v>
      </c>
      <c r="I17" s="136" t="s">
        <v>64</v>
      </c>
      <c r="J17" s="139">
        <v>91.6</v>
      </c>
      <c r="K17" s="139"/>
      <c r="L17" s="139"/>
    </row>
    <row r="18" spans="1:12" ht="66.75" customHeight="1">
      <c r="A18" s="129" t="s">
        <v>206</v>
      </c>
      <c r="B18" s="136" t="s">
        <v>136</v>
      </c>
      <c r="C18" s="140" t="s">
        <v>35</v>
      </c>
      <c r="D18" s="140" t="s">
        <v>42</v>
      </c>
      <c r="E18" s="142"/>
      <c r="F18" s="142"/>
      <c r="G18" s="142"/>
      <c r="H18" s="142"/>
      <c r="I18" s="138"/>
      <c r="J18" s="141">
        <f>J19+J32</f>
        <v>980.5</v>
      </c>
      <c r="K18" s="141">
        <f>K19+K32</f>
        <v>429.8</v>
      </c>
      <c r="L18" s="141">
        <f>L19+L32</f>
        <v>531.70000000000005</v>
      </c>
    </row>
    <row r="19" spans="1:12" ht="66" customHeight="1">
      <c r="A19" s="129" t="s">
        <v>165</v>
      </c>
      <c r="B19" s="136" t="s">
        <v>136</v>
      </c>
      <c r="C19" s="140" t="s">
        <v>35</v>
      </c>
      <c r="D19" s="140" t="s">
        <v>42</v>
      </c>
      <c r="E19" s="142">
        <v>65</v>
      </c>
      <c r="F19" s="142"/>
      <c r="G19" s="142"/>
      <c r="H19" s="142"/>
      <c r="I19" s="138"/>
      <c r="J19" s="139">
        <f>J20</f>
        <v>979.9</v>
      </c>
      <c r="K19" s="139">
        <f>K20</f>
        <v>429.1</v>
      </c>
      <c r="L19" s="139">
        <f>L20</f>
        <v>531</v>
      </c>
    </row>
    <row r="20" spans="1:12" ht="39.75" customHeight="1">
      <c r="A20" s="129" t="s">
        <v>155</v>
      </c>
      <c r="B20" s="136" t="s">
        <v>136</v>
      </c>
      <c r="C20" s="136" t="s">
        <v>35</v>
      </c>
      <c r="D20" s="136" t="s">
        <v>42</v>
      </c>
      <c r="E20" s="142">
        <v>65</v>
      </c>
      <c r="F20" s="142">
        <v>2</v>
      </c>
      <c r="G20" s="142"/>
      <c r="H20" s="142"/>
      <c r="I20" s="138"/>
      <c r="J20" s="139">
        <f>J21+J24+J29</f>
        <v>979.9</v>
      </c>
      <c r="K20" s="139">
        <f>K21+K24</f>
        <v>429.1</v>
      </c>
      <c r="L20" s="139">
        <f>L21+L24</f>
        <v>531</v>
      </c>
    </row>
    <row r="21" spans="1:12" ht="38.25">
      <c r="A21" s="129" t="s">
        <v>44</v>
      </c>
      <c r="B21" s="136" t="s">
        <v>136</v>
      </c>
      <c r="C21" s="136" t="s">
        <v>35</v>
      </c>
      <c r="D21" s="136" t="s">
        <v>42</v>
      </c>
      <c r="E21" s="142">
        <v>65</v>
      </c>
      <c r="F21" s="142">
        <v>2</v>
      </c>
      <c r="G21" s="142" t="s">
        <v>61</v>
      </c>
      <c r="H21" s="142" t="s">
        <v>73</v>
      </c>
      <c r="I21" s="138"/>
      <c r="J21" s="139">
        <f t="shared" ref="J21:L22" si="1">J22</f>
        <v>622.9</v>
      </c>
      <c r="K21" s="139">
        <f t="shared" si="1"/>
        <v>390.6</v>
      </c>
      <c r="L21" s="139">
        <f t="shared" si="1"/>
        <v>390.6</v>
      </c>
    </row>
    <row r="22" spans="1:12" ht="89.25">
      <c r="A22" s="129" t="s">
        <v>40</v>
      </c>
      <c r="B22" s="136" t="s">
        <v>136</v>
      </c>
      <c r="C22" s="136" t="s">
        <v>35</v>
      </c>
      <c r="D22" s="136" t="s">
        <v>42</v>
      </c>
      <c r="E22" s="142">
        <v>65</v>
      </c>
      <c r="F22" s="142">
        <v>2</v>
      </c>
      <c r="G22" s="142" t="s">
        <v>61</v>
      </c>
      <c r="H22" s="142" t="s">
        <v>73</v>
      </c>
      <c r="I22" s="138" t="s">
        <v>63</v>
      </c>
      <c r="J22" s="139">
        <f t="shared" si="1"/>
        <v>622.9</v>
      </c>
      <c r="K22" s="139">
        <f t="shared" si="1"/>
        <v>390.6</v>
      </c>
      <c r="L22" s="139">
        <f t="shared" si="1"/>
        <v>390.6</v>
      </c>
    </row>
    <row r="23" spans="1:12" ht="38.25">
      <c r="A23" s="129" t="s">
        <v>41</v>
      </c>
      <c r="B23" s="136" t="s">
        <v>136</v>
      </c>
      <c r="C23" s="136" t="s">
        <v>35</v>
      </c>
      <c r="D23" s="136" t="s">
        <v>42</v>
      </c>
      <c r="E23" s="142">
        <v>65</v>
      </c>
      <c r="F23" s="142">
        <v>2</v>
      </c>
      <c r="G23" s="142" t="s">
        <v>61</v>
      </c>
      <c r="H23" s="142" t="s">
        <v>73</v>
      </c>
      <c r="I23" s="138" t="s">
        <v>64</v>
      </c>
      <c r="J23" s="139">
        <v>622.9</v>
      </c>
      <c r="K23" s="139">
        <v>390.6</v>
      </c>
      <c r="L23" s="139">
        <v>390.6</v>
      </c>
    </row>
    <row r="24" spans="1:12" ht="40.5" customHeight="1">
      <c r="A24" s="129" t="s">
        <v>205</v>
      </c>
      <c r="B24" s="136" t="s">
        <v>136</v>
      </c>
      <c r="C24" s="136" t="s">
        <v>35</v>
      </c>
      <c r="D24" s="136" t="s">
        <v>42</v>
      </c>
      <c r="E24" s="142">
        <v>65</v>
      </c>
      <c r="F24" s="142">
        <v>2</v>
      </c>
      <c r="G24" s="142" t="s">
        <v>61</v>
      </c>
      <c r="H24" s="142" t="s">
        <v>74</v>
      </c>
      <c r="I24" s="138"/>
      <c r="J24" s="139">
        <f>+J25+J27</f>
        <v>285.60000000000002</v>
      </c>
      <c r="K24" s="139">
        <f>+K25+K27</f>
        <v>38.5</v>
      </c>
      <c r="L24" s="139">
        <f>L25+L27</f>
        <v>140.4</v>
      </c>
    </row>
    <row r="25" spans="1:12" ht="41.25" customHeight="1">
      <c r="A25" s="129" t="s">
        <v>172</v>
      </c>
      <c r="B25" s="136" t="s">
        <v>136</v>
      </c>
      <c r="C25" s="136" t="s">
        <v>35</v>
      </c>
      <c r="D25" s="136" t="s">
        <v>42</v>
      </c>
      <c r="E25" s="142">
        <v>65</v>
      </c>
      <c r="F25" s="142">
        <v>2</v>
      </c>
      <c r="G25" s="142" t="s">
        <v>61</v>
      </c>
      <c r="H25" s="142" t="s">
        <v>74</v>
      </c>
      <c r="I25" s="138" t="s">
        <v>65</v>
      </c>
      <c r="J25" s="139">
        <f>J26</f>
        <v>284.60000000000002</v>
      </c>
      <c r="K25" s="139">
        <f>K26</f>
        <v>37.5</v>
      </c>
      <c r="L25" s="139">
        <f>L26</f>
        <v>136.4</v>
      </c>
    </row>
    <row r="26" spans="1:12" ht="38.25">
      <c r="A26" s="129" t="s">
        <v>43</v>
      </c>
      <c r="B26" s="136" t="s">
        <v>136</v>
      </c>
      <c r="C26" s="136" t="s">
        <v>35</v>
      </c>
      <c r="D26" s="136" t="s">
        <v>42</v>
      </c>
      <c r="E26" s="142">
        <v>65</v>
      </c>
      <c r="F26" s="142">
        <v>2</v>
      </c>
      <c r="G26" s="142" t="s">
        <v>61</v>
      </c>
      <c r="H26" s="142" t="s">
        <v>74</v>
      </c>
      <c r="I26" s="138" t="s">
        <v>66</v>
      </c>
      <c r="J26" s="139">
        <v>284.60000000000002</v>
      </c>
      <c r="K26" s="139">
        <v>37.5</v>
      </c>
      <c r="L26" s="139">
        <v>136.4</v>
      </c>
    </row>
    <row r="27" spans="1:12">
      <c r="A27" s="129" t="s">
        <v>45</v>
      </c>
      <c r="B27" s="136" t="s">
        <v>136</v>
      </c>
      <c r="C27" s="136" t="s">
        <v>35</v>
      </c>
      <c r="D27" s="136" t="s">
        <v>42</v>
      </c>
      <c r="E27" s="142">
        <v>65</v>
      </c>
      <c r="F27" s="142">
        <v>2</v>
      </c>
      <c r="G27" s="142" t="s">
        <v>61</v>
      </c>
      <c r="H27" s="142" t="s">
        <v>74</v>
      </c>
      <c r="I27" s="138" t="s">
        <v>67</v>
      </c>
      <c r="J27" s="139">
        <f>J28</f>
        <v>1</v>
      </c>
      <c r="K27" s="139">
        <f>K28</f>
        <v>1</v>
      </c>
      <c r="L27" s="139">
        <f>L28</f>
        <v>4</v>
      </c>
    </row>
    <row r="28" spans="1:12" ht="25.5">
      <c r="A28" s="129" t="s">
        <v>46</v>
      </c>
      <c r="B28" s="136" t="s">
        <v>136</v>
      </c>
      <c r="C28" s="136" t="s">
        <v>35</v>
      </c>
      <c r="D28" s="136" t="s">
        <v>42</v>
      </c>
      <c r="E28" s="142">
        <v>65</v>
      </c>
      <c r="F28" s="142">
        <v>2</v>
      </c>
      <c r="G28" s="142" t="s">
        <v>61</v>
      </c>
      <c r="H28" s="142" t="s">
        <v>74</v>
      </c>
      <c r="I28" s="138" t="s">
        <v>68</v>
      </c>
      <c r="J28" s="139">
        <v>1</v>
      </c>
      <c r="K28" s="139">
        <v>1</v>
      </c>
      <c r="L28" s="139">
        <v>4</v>
      </c>
    </row>
    <row r="29" spans="1:12" ht="81" customHeight="1">
      <c r="A29" s="129" t="str">
        <f>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136</v>
      </c>
      <c r="C29" s="136" t="s">
        <v>35</v>
      </c>
      <c r="D29" s="136" t="s">
        <v>42</v>
      </c>
      <c r="E29" s="142" t="s">
        <v>138</v>
      </c>
      <c r="F29" s="142" t="s">
        <v>9</v>
      </c>
      <c r="G29" s="142" t="s">
        <v>61</v>
      </c>
      <c r="H29" s="142" t="s">
        <v>203</v>
      </c>
      <c r="I29" s="138"/>
      <c r="J29" s="139">
        <f>J30</f>
        <v>71.400000000000006</v>
      </c>
      <c r="K29" s="139"/>
      <c r="L29" s="139"/>
    </row>
    <row r="30" spans="1:12" ht="90.75" customHeight="1">
      <c r="A30" s="129" t="str">
        <f>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136</v>
      </c>
      <c r="C30" s="136" t="s">
        <v>35</v>
      </c>
      <c r="D30" s="136" t="s">
        <v>42</v>
      </c>
      <c r="E30" s="142" t="s">
        <v>138</v>
      </c>
      <c r="F30" s="142" t="s">
        <v>9</v>
      </c>
      <c r="G30" s="142" t="s">
        <v>61</v>
      </c>
      <c r="H30" s="142" t="s">
        <v>203</v>
      </c>
      <c r="I30" s="138" t="s">
        <v>63</v>
      </c>
      <c r="J30" s="139">
        <f>J31</f>
        <v>71.400000000000006</v>
      </c>
      <c r="K30" s="139"/>
      <c r="L30" s="139"/>
    </row>
    <row r="31" spans="1:12" ht="41.25" customHeight="1">
      <c r="A31" s="129" t="str">
        <f>A23</f>
        <v>Расходы на выплаты персоналу государственных (муниципальных) органов</v>
      </c>
      <c r="B31" s="136" t="s">
        <v>136</v>
      </c>
      <c r="C31" s="136" t="s">
        <v>35</v>
      </c>
      <c r="D31" s="136" t="s">
        <v>42</v>
      </c>
      <c r="E31" s="142" t="s">
        <v>138</v>
      </c>
      <c r="F31" s="142" t="s">
        <v>9</v>
      </c>
      <c r="G31" s="142" t="s">
        <v>61</v>
      </c>
      <c r="H31" s="142" t="s">
        <v>203</v>
      </c>
      <c r="I31" s="138" t="s">
        <v>64</v>
      </c>
      <c r="J31" s="139">
        <v>71.400000000000006</v>
      </c>
      <c r="K31" s="139"/>
      <c r="L31" s="139"/>
    </row>
    <row r="32" spans="1:12" ht="68.25" customHeight="1">
      <c r="A32" s="129" t="s">
        <v>158</v>
      </c>
      <c r="B32" s="136" t="s">
        <v>136</v>
      </c>
      <c r="C32" s="136" t="s">
        <v>35</v>
      </c>
      <c r="D32" s="136" t="s">
        <v>42</v>
      </c>
      <c r="E32" s="142">
        <v>89</v>
      </c>
      <c r="F32" s="142"/>
      <c r="G32" s="142"/>
      <c r="H32" s="142"/>
      <c r="I32" s="138"/>
      <c r="J32" s="139">
        <f t="shared" ref="J32:K35" si="2">J33</f>
        <v>0.6</v>
      </c>
      <c r="K32" s="139">
        <f t="shared" si="2"/>
        <v>0.7</v>
      </c>
      <c r="L32" s="139">
        <f>L33</f>
        <v>0.7</v>
      </c>
    </row>
    <row r="33" spans="1:12" ht="78.75" customHeight="1">
      <c r="A33" s="129" t="s">
        <v>159</v>
      </c>
      <c r="B33" s="136" t="s">
        <v>136</v>
      </c>
      <c r="C33" s="136" t="s">
        <v>35</v>
      </c>
      <c r="D33" s="136" t="s">
        <v>42</v>
      </c>
      <c r="E33" s="142">
        <v>89</v>
      </c>
      <c r="F33" s="142">
        <v>1</v>
      </c>
      <c r="G33" s="142"/>
      <c r="H33" s="142"/>
      <c r="I33" s="138"/>
      <c r="J33" s="139">
        <f t="shared" si="2"/>
        <v>0.6</v>
      </c>
      <c r="K33" s="139">
        <f t="shared" si="2"/>
        <v>0.7</v>
      </c>
      <c r="L33" s="139">
        <f>L34</f>
        <v>0.7</v>
      </c>
    </row>
    <row r="34" spans="1:12" ht="131.25" customHeight="1">
      <c r="A34" s="129" t="s">
        <v>32</v>
      </c>
      <c r="B34" s="136" t="s">
        <v>136</v>
      </c>
      <c r="C34" s="136" t="s">
        <v>35</v>
      </c>
      <c r="D34" s="136" t="s">
        <v>42</v>
      </c>
      <c r="E34" s="142">
        <v>89</v>
      </c>
      <c r="F34" s="142">
        <v>1</v>
      </c>
      <c r="G34" s="142" t="s">
        <v>61</v>
      </c>
      <c r="H34" s="142" t="s">
        <v>75</v>
      </c>
      <c r="I34" s="138"/>
      <c r="J34" s="143">
        <f t="shared" si="2"/>
        <v>0.6</v>
      </c>
      <c r="K34" s="143">
        <f t="shared" si="2"/>
        <v>0.7</v>
      </c>
      <c r="L34" s="143">
        <f>L35</f>
        <v>0.7</v>
      </c>
    </row>
    <row r="35" spans="1:12" ht="42" customHeight="1">
      <c r="A35" s="129" t="s">
        <v>172</v>
      </c>
      <c r="B35" s="136" t="s">
        <v>136</v>
      </c>
      <c r="C35" s="136" t="s">
        <v>35</v>
      </c>
      <c r="D35" s="136" t="s">
        <v>42</v>
      </c>
      <c r="E35" s="142">
        <v>89</v>
      </c>
      <c r="F35" s="142">
        <v>1</v>
      </c>
      <c r="G35" s="142" t="s">
        <v>61</v>
      </c>
      <c r="H35" s="142" t="s">
        <v>75</v>
      </c>
      <c r="I35" s="138" t="s">
        <v>65</v>
      </c>
      <c r="J35" s="143">
        <f t="shared" si="2"/>
        <v>0.6</v>
      </c>
      <c r="K35" s="143">
        <f t="shared" si="2"/>
        <v>0.7</v>
      </c>
      <c r="L35" s="143">
        <f>L36</f>
        <v>0.7</v>
      </c>
    </row>
    <row r="36" spans="1:12" ht="38.25">
      <c r="A36" s="129" t="s">
        <v>43</v>
      </c>
      <c r="B36" s="136" t="s">
        <v>136</v>
      </c>
      <c r="C36" s="136" t="s">
        <v>35</v>
      </c>
      <c r="D36" s="136" t="s">
        <v>42</v>
      </c>
      <c r="E36" s="142">
        <v>89</v>
      </c>
      <c r="F36" s="142">
        <v>1</v>
      </c>
      <c r="G36" s="142" t="s">
        <v>61</v>
      </c>
      <c r="H36" s="142" t="s">
        <v>75</v>
      </c>
      <c r="I36" s="138" t="s">
        <v>66</v>
      </c>
      <c r="J36" s="143">
        <v>0.6</v>
      </c>
      <c r="K36" s="143">
        <v>0.7</v>
      </c>
      <c r="L36" s="143">
        <v>0.7</v>
      </c>
    </row>
    <row r="37" spans="1:12">
      <c r="A37" s="129" t="s">
        <v>48</v>
      </c>
      <c r="B37" s="136" t="s">
        <v>136</v>
      </c>
      <c r="C37" s="140" t="s">
        <v>35</v>
      </c>
      <c r="D37" s="140" t="s">
        <v>18</v>
      </c>
      <c r="E37" s="142"/>
      <c r="F37" s="142"/>
      <c r="G37" s="142"/>
      <c r="H37" s="142"/>
      <c r="I37" s="144"/>
      <c r="J37" s="139">
        <f t="shared" ref="J37:K39" si="3">J38</f>
        <v>0</v>
      </c>
      <c r="K37" s="139">
        <f t="shared" si="3"/>
        <v>5</v>
      </c>
      <c r="L37" s="139">
        <f>L38</f>
        <v>5</v>
      </c>
    </row>
    <row r="38" spans="1:12" ht="65.25" customHeight="1">
      <c r="A38" s="129" t="s">
        <v>160</v>
      </c>
      <c r="B38" s="136" t="s">
        <v>136</v>
      </c>
      <c r="C38" s="136" t="s">
        <v>35</v>
      </c>
      <c r="D38" s="136" t="s">
        <v>18</v>
      </c>
      <c r="E38" s="142" t="s">
        <v>76</v>
      </c>
      <c r="F38" s="142"/>
      <c r="G38" s="142"/>
      <c r="H38" s="142"/>
      <c r="I38" s="138"/>
      <c r="J38" s="139">
        <f t="shared" si="3"/>
        <v>0</v>
      </c>
      <c r="K38" s="139">
        <f t="shared" si="3"/>
        <v>5</v>
      </c>
      <c r="L38" s="139">
        <f>L39</f>
        <v>5</v>
      </c>
    </row>
    <row r="39" spans="1:12" ht="78" customHeight="1">
      <c r="A39" s="129" t="s">
        <v>159</v>
      </c>
      <c r="B39" s="136" t="s">
        <v>136</v>
      </c>
      <c r="C39" s="136" t="s">
        <v>35</v>
      </c>
      <c r="D39" s="136" t="s">
        <v>18</v>
      </c>
      <c r="E39" s="142" t="s">
        <v>76</v>
      </c>
      <c r="F39" s="142" t="s">
        <v>8</v>
      </c>
      <c r="G39" s="142"/>
      <c r="H39" s="142"/>
      <c r="I39" s="138"/>
      <c r="J39" s="139">
        <f t="shared" si="3"/>
        <v>0</v>
      </c>
      <c r="K39" s="139">
        <f t="shared" si="3"/>
        <v>5</v>
      </c>
      <c r="L39" s="139">
        <f>L40</f>
        <v>5</v>
      </c>
    </row>
    <row r="40" spans="1:12" ht="52.5" customHeight="1">
      <c r="A40" s="129" t="s">
        <v>189</v>
      </c>
      <c r="B40" s="136" t="s">
        <v>136</v>
      </c>
      <c r="C40" s="136" t="s">
        <v>35</v>
      </c>
      <c r="D40" s="136" t="s">
        <v>18</v>
      </c>
      <c r="E40" s="142" t="s">
        <v>76</v>
      </c>
      <c r="F40" s="142" t="s">
        <v>8</v>
      </c>
      <c r="G40" s="142" t="s">
        <v>61</v>
      </c>
      <c r="H40" s="142" t="s">
        <v>78</v>
      </c>
      <c r="I40" s="138"/>
      <c r="J40" s="139">
        <f>J42</f>
        <v>0</v>
      </c>
      <c r="K40" s="139">
        <f>K42</f>
        <v>5</v>
      </c>
      <c r="L40" s="139">
        <f>L41</f>
        <v>5</v>
      </c>
    </row>
    <row r="41" spans="1:12">
      <c r="A41" s="129" t="s">
        <v>45</v>
      </c>
      <c r="B41" s="136" t="s">
        <v>136</v>
      </c>
      <c r="C41" s="136" t="s">
        <v>35</v>
      </c>
      <c r="D41" s="136" t="s">
        <v>18</v>
      </c>
      <c r="E41" s="142" t="s">
        <v>76</v>
      </c>
      <c r="F41" s="142" t="s">
        <v>8</v>
      </c>
      <c r="G41" s="142" t="s">
        <v>61</v>
      </c>
      <c r="H41" s="142" t="s">
        <v>78</v>
      </c>
      <c r="I41" s="138" t="s">
        <v>67</v>
      </c>
      <c r="J41" s="139">
        <f>J42</f>
        <v>0</v>
      </c>
      <c r="K41" s="139">
        <f>K42</f>
        <v>5</v>
      </c>
      <c r="L41" s="139">
        <f>L42</f>
        <v>5</v>
      </c>
    </row>
    <row r="42" spans="1:12">
      <c r="A42" s="129" t="s">
        <v>49</v>
      </c>
      <c r="B42" s="136" t="s">
        <v>136</v>
      </c>
      <c r="C42" s="136" t="s">
        <v>35</v>
      </c>
      <c r="D42" s="136" t="s">
        <v>50</v>
      </c>
      <c r="E42" s="142" t="s">
        <v>76</v>
      </c>
      <c r="F42" s="142" t="s">
        <v>8</v>
      </c>
      <c r="G42" s="142" t="s">
        <v>61</v>
      </c>
      <c r="H42" s="142" t="s">
        <v>78</v>
      </c>
      <c r="I42" s="138" t="s">
        <v>69</v>
      </c>
      <c r="J42" s="139">
        <v>0</v>
      </c>
      <c r="K42" s="139">
        <v>5</v>
      </c>
      <c r="L42" s="139">
        <v>5</v>
      </c>
    </row>
    <row r="43" spans="1:12" ht="25.5">
      <c r="A43" s="129" t="s">
        <v>224</v>
      </c>
      <c r="B43" s="136" t="s">
        <v>136</v>
      </c>
      <c r="C43" s="136" t="s">
        <v>35</v>
      </c>
      <c r="D43" s="136" t="s">
        <v>167</v>
      </c>
      <c r="E43" s="142"/>
      <c r="F43" s="142"/>
      <c r="G43" s="142"/>
      <c r="H43" s="142"/>
      <c r="I43" s="138"/>
      <c r="J43" s="139">
        <f>J44</f>
        <v>12</v>
      </c>
      <c r="K43" s="139"/>
      <c r="L43" s="139"/>
    </row>
    <row r="44" spans="1:12" ht="63.75">
      <c r="A44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136</v>
      </c>
      <c r="C44" s="136" t="s">
        <v>35</v>
      </c>
      <c r="D44" s="136" t="s">
        <v>167</v>
      </c>
      <c r="E44" s="142" t="s">
        <v>76</v>
      </c>
      <c r="F44" s="142"/>
      <c r="G44" s="142"/>
      <c r="H44" s="142"/>
      <c r="I44" s="138"/>
      <c r="J44" s="139">
        <f>J45</f>
        <v>12</v>
      </c>
      <c r="K44" s="139"/>
      <c r="L44" s="139"/>
    </row>
    <row r="45" spans="1:12" ht="76.5">
      <c r="A45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136</v>
      </c>
      <c r="C45" s="136" t="s">
        <v>35</v>
      </c>
      <c r="D45" s="136" t="s">
        <v>167</v>
      </c>
      <c r="E45" s="142" t="s">
        <v>76</v>
      </c>
      <c r="F45" s="142" t="s">
        <v>8</v>
      </c>
      <c r="G45" s="142"/>
      <c r="H45" s="142"/>
      <c r="I45" s="138"/>
      <c r="J45" s="139">
        <f>J46</f>
        <v>12</v>
      </c>
      <c r="K45" s="139"/>
      <c r="L45" s="139"/>
    </row>
    <row r="46" spans="1:12" ht="25.5">
      <c r="A46" s="130" t="s">
        <v>225</v>
      </c>
      <c r="B46" s="136" t="s">
        <v>136</v>
      </c>
      <c r="C46" s="136" t="s">
        <v>35</v>
      </c>
      <c r="D46" s="136" t="s">
        <v>167</v>
      </c>
      <c r="E46" s="142" t="s">
        <v>76</v>
      </c>
      <c r="F46" s="142" t="s">
        <v>8</v>
      </c>
      <c r="G46" s="142" t="s">
        <v>61</v>
      </c>
      <c r="H46" s="142" t="s">
        <v>223</v>
      </c>
      <c r="I46" s="138"/>
      <c r="J46" s="139">
        <f>J47</f>
        <v>12</v>
      </c>
      <c r="K46" s="139"/>
      <c r="L46" s="139"/>
    </row>
    <row r="47" spans="1:12">
      <c r="A47" s="129" t="str">
        <f>A27</f>
        <v>Иные бюджетные ассигнования</v>
      </c>
      <c r="B47" s="136" t="s">
        <v>136</v>
      </c>
      <c r="C47" s="136" t="s">
        <v>35</v>
      </c>
      <c r="D47" s="136" t="s">
        <v>167</v>
      </c>
      <c r="E47" s="142" t="s">
        <v>76</v>
      </c>
      <c r="F47" s="142" t="s">
        <v>8</v>
      </c>
      <c r="G47" s="142" t="s">
        <v>61</v>
      </c>
      <c r="H47" s="142" t="s">
        <v>223</v>
      </c>
      <c r="I47" s="138" t="s">
        <v>67</v>
      </c>
      <c r="J47" s="139">
        <f>J48</f>
        <v>12</v>
      </c>
      <c r="K47" s="139"/>
      <c r="L47" s="139"/>
    </row>
    <row r="48" spans="1:12" ht="25.5">
      <c r="A48" s="129" t="str">
        <f>A28</f>
        <v>Уплата налогов, сборов и иных платежей</v>
      </c>
      <c r="B48" s="136" t="s">
        <v>136</v>
      </c>
      <c r="C48" s="136" t="s">
        <v>35</v>
      </c>
      <c r="D48" s="136" t="s">
        <v>167</v>
      </c>
      <c r="E48" s="142" t="s">
        <v>76</v>
      </c>
      <c r="F48" s="142" t="s">
        <v>8</v>
      </c>
      <c r="G48" s="142" t="s">
        <v>61</v>
      </c>
      <c r="H48" s="142" t="s">
        <v>223</v>
      </c>
      <c r="I48" s="138" t="s">
        <v>68</v>
      </c>
      <c r="J48" s="139">
        <v>12</v>
      </c>
      <c r="K48" s="139"/>
      <c r="L48" s="139"/>
    </row>
    <row r="49" spans="1:12">
      <c r="A49" s="131" t="s">
        <v>119</v>
      </c>
      <c r="B49" s="132" t="s">
        <v>136</v>
      </c>
      <c r="C49" s="132" t="s">
        <v>37</v>
      </c>
      <c r="D49" s="136"/>
      <c r="E49" s="142"/>
      <c r="F49" s="142"/>
      <c r="G49" s="142"/>
      <c r="H49" s="142"/>
      <c r="I49" s="138"/>
      <c r="J49" s="135">
        <f t="shared" ref="J49:K56" si="4">J50</f>
        <v>160.1</v>
      </c>
      <c r="K49" s="135">
        <f t="shared" si="4"/>
        <v>173.9</v>
      </c>
      <c r="L49" s="135">
        <f>L50</f>
        <v>180.2</v>
      </c>
    </row>
    <row r="50" spans="1:12" ht="25.5">
      <c r="A50" s="129" t="s">
        <v>174</v>
      </c>
      <c r="B50" s="136" t="s">
        <v>136</v>
      </c>
      <c r="C50" s="136" t="s">
        <v>37</v>
      </c>
      <c r="D50" s="136" t="s">
        <v>51</v>
      </c>
      <c r="E50" s="142"/>
      <c r="F50" s="142"/>
      <c r="G50" s="142"/>
      <c r="H50" s="142"/>
      <c r="I50" s="138"/>
      <c r="J50" s="139">
        <f t="shared" si="4"/>
        <v>160.1</v>
      </c>
      <c r="K50" s="139">
        <f t="shared" si="4"/>
        <v>173.9</v>
      </c>
      <c r="L50" s="139">
        <f>L51</f>
        <v>180.2</v>
      </c>
    </row>
    <row r="51" spans="1:12" ht="66.75" customHeight="1">
      <c r="A51" s="129" t="str">
        <f>A38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136</v>
      </c>
      <c r="C51" s="136" t="s">
        <v>37</v>
      </c>
      <c r="D51" s="136" t="s">
        <v>51</v>
      </c>
      <c r="E51" s="142" t="s">
        <v>76</v>
      </c>
      <c r="F51" s="142"/>
      <c r="G51" s="142"/>
      <c r="H51" s="142"/>
      <c r="I51" s="138"/>
      <c r="J51" s="139">
        <f t="shared" si="4"/>
        <v>160.1</v>
      </c>
      <c r="K51" s="139">
        <f t="shared" si="4"/>
        <v>173.9</v>
      </c>
      <c r="L51" s="139">
        <f>L52</f>
        <v>180.2</v>
      </c>
    </row>
    <row r="52" spans="1:12" ht="77.25" customHeight="1">
      <c r="A52" s="129" t="str">
        <f>A39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136</v>
      </c>
      <c r="C52" s="136" t="s">
        <v>37</v>
      </c>
      <c r="D52" s="136" t="s">
        <v>51</v>
      </c>
      <c r="E52" s="142" t="s">
        <v>76</v>
      </c>
      <c r="F52" s="142" t="s">
        <v>8</v>
      </c>
      <c r="G52" s="142"/>
      <c r="H52" s="142"/>
      <c r="I52" s="138"/>
      <c r="J52" s="139">
        <f>J53</f>
        <v>160.1</v>
      </c>
      <c r="K52" s="139">
        <f>K53</f>
        <v>173.9</v>
      </c>
      <c r="L52" s="139">
        <f>L53</f>
        <v>180.2</v>
      </c>
    </row>
    <row r="53" spans="1:12" ht="76.5">
      <c r="A53" s="145" t="s">
        <v>190</v>
      </c>
      <c r="B53" s="136" t="s">
        <v>136</v>
      </c>
      <c r="C53" s="136" t="s">
        <v>37</v>
      </c>
      <c r="D53" s="136" t="s">
        <v>51</v>
      </c>
      <c r="E53" s="142" t="s">
        <v>76</v>
      </c>
      <c r="F53" s="142" t="s">
        <v>8</v>
      </c>
      <c r="G53" s="142" t="s">
        <v>61</v>
      </c>
      <c r="H53" s="142" t="s">
        <v>120</v>
      </c>
      <c r="I53" s="138"/>
      <c r="J53" s="139">
        <f>J56+J54</f>
        <v>160.1</v>
      </c>
      <c r="K53" s="139">
        <f>K56+K54</f>
        <v>173.9</v>
      </c>
      <c r="L53" s="139">
        <f>L54+L56</f>
        <v>180.2</v>
      </c>
    </row>
    <row r="54" spans="1:12" ht="89.25">
      <c r="A54" s="129" t="s">
        <v>40</v>
      </c>
      <c r="B54" s="136" t="s">
        <v>136</v>
      </c>
      <c r="C54" s="136" t="s">
        <v>37</v>
      </c>
      <c r="D54" s="136" t="s">
        <v>51</v>
      </c>
      <c r="E54" s="142" t="s">
        <v>76</v>
      </c>
      <c r="F54" s="142" t="s">
        <v>8</v>
      </c>
      <c r="G54" s="142" t="s">
        <v>61</v>
      </c>
      <c r="H54" s="142" t="s">
        <v>120</v>
      </c>
      <c r="I54" s="138" t="s">
        <v>63</v>
      </c>
      <c r="J54" s="139">
        <f>J55</f>
        <v>157.1</v>
      </c>
      <c r="K54" s="139">
        <f>K55</f>
        <v>168.9</v>
      </c>
      <c r="L54" s="139">
        <f>L55</f>
        <v>175.2</v>
      </c>
    </row>
    <row r="55" spans="1:12" ht="38.25">
      <c r="A55" s="129" t="s">
        <v>41</v>
      </c>
      <c r="B55" s="136" t="s">
        <v>136</v>
      </c>
      <c r="C55" s="136" t="s">
        <v>37</v>
      </c>
      <c r="D55" s="136" t="s">
        <v>51</v>
      </c>
      <c r="E55" s="142" t="s">
        <v>76</v>
      </c>
      <c r="F55" s="142" t="s">
        <v>8</v>
      </c>
      <c r="G55" s="142" t="s">
        <v>61</v>
      </c>
      <c r="H55" s="142" t="s">
        <v>120</v>
      </c>
      <c r="I55" s="138" t="s">
        <v>64</v>
      </c>
      <c r="J55" s="139">
        <v>157.1</v>
      </c>
      <c r="K55" s="139">
        <v>168.9</v>
      </c>
      <c r="L55" s="139">
        <v>175.2</v>
      </c>
    </row>
    <row r="56" spans="1:12" ht="42.75" customHeight="1">
      <c r="A56" s="129" t="s">
        <v>172</v>
      </c>
      <c r="B56" s="136" t="s">
        <v>136</v>
      </c>
      <c r="C56" s="136" t="s">
        <v>37</v>
      </c>
      <c r="D56" s="136" t="s">
        <v>51</v>
      </c>
      <c r="E56" s="142" t="s">
        <v>76</v>
      </c>
      <c r="F56" s="142" t="s">
        <v>8</v>
      </c>
      <c r="G56" s="142" t="s">
        <v>61</v>
      </c>
      <c r="H56" s="142" t="s">
        <v>120</v>
      </c>
      <c r="I56" s="138" t="s">
        <v>65</v>
      </c>
      <c r="J56" s="139">
        <f t="shared" si="4"/>
        <v>3</v>
      </c>
      <c r="K56" s="139">
        <f t="shared" si="4"/>
        <v>5</v>
      </c>
      <c r="L56" s="139">
        <f>L57</f>
        <v>5</v>
      </c>
    </row>
    <row r="57" spans="1:12" ht="38.25">
      <c r="A57" s="129" t="s">
        <v>43</v>
      </c>
      <c r="B57" s="136" t="s">
        <v>136</v>
      </c>
      <c r="C57" s="136" t="s">
        <v>37</v>
      </c>
      <c r="D57" s="136" t="s">
        <v>51</v>
      </c>
      <c r="E57" s="142" t="s">
        <v>76</v>
      </c>
      <c r="F57" s="142" t="s">
        <v>8</v>
      </c>
      <c r="G57" s="142" t="s">
        <v>61</v>
      </c>
      <c r="H57" s="142" t="s">
        <v>120</v>
      </c>
      <c r="I57" s="138" t="s">
        <v>66</v>
      </c>
      <c r="J57" s="139">
        <v>3</v>
      </c>
      <c r="K57" s="139">
        <v>5</v>
      </c>
      <c r="L57" s="139">
        <v>5</v>
      </c>
    </row>
    <row r="58" spans="1:12" ht="18.75" customHeight="1">
      <c r="A58" s="131" t="s">
        <v>52</v>
      </c>
      <c r="B58" s="132" t="s">
        <v>136</v>
      </c>
      <c r="C58" s="146" t="s">
        <v>42</v>
      </c>
      <c r="D58" s="136"/>
      <c r="E58" s="142"/>
      <c r="F58" s="142"/>
      <c r="G58" s="142"/>
      <c r="H58" s="142"/>
      <c r="I58" s="138"/>
      <c r="J58" s="135">
        <f>J59+J65</f>
        <v>582</v>
      </c>
      <c r="K58" s="135">
        <f>K59</f>
        <v>596</v>
      </c>
      <c r="L58" s="135">
        <f>L59</f>
        <v>620</v>
      </c>
    </row>
    <row r="59" spans="1:12" ht="25.5">
      <c r="A59" s="129" t="s">
        <v>54</v>
      </c>
      <c r="B59" s="136" t="s">
        <v>136</v>
      </c>
      <c r="C59" s="136" t="s">
        <v>42</v>
      </c>
      <c r="D59" s="136" t="s">
        <v>55</v>
      </c>
      <c r="E59" s="142"/>
      <c r="F59" s="142"/>
      <c r="G59" s="142"/>
      <c r="H59" s="142"/>
      <c r="I59" s="138"/>
      <c r="J59" s="139">
        <f>J60</f>
        <v>562</v>
      </c>
      <c r="K59" s="139">
        <f>K60</f>
        <v>596</v>
      </c>
      <c r="L59" s="139">
        <f>L60</f>
        <v>620</v>
      </c>
    </row>
    <row r="60" spans="1:12" ht="90.75" customHeight="1">
      <c r="A60" s="147" t="s">
        <v>166</v>
      </c>
      <c r="B60" s="136" t="s">
        <v>136</v>
      </c>
      <c r="C60" s="136" t="s">
        <v>42</v>
      </c>
      <c r="D60" s="136" t="s">
        <v>55</v>
      </c>
      <c r="E60" s="142" t="s">
        <v>167</v>
      </c>
      <c r="F60" s="142"/>
      <c r="G60" s="142"/>
      <c r="H60" s="142"/>
      <c r="I60" s="138"/>
      <c r="J60" s="139">
        <f>J62</f>
        <v>562</v>
      </c>
      <c r="K60" s="139">
        <f>K62</f>
        <v>596</v>
      </c>
      <c r="L60" s="139">
        <f>L61</f>
        <v>620</v>
      </c>
    </row>
    <row r="61" spans="1:12" ht="68.25" customHeight="1">
      <c r="A61" s="147" t="s">
        <v>135</v>
      </c>
      <c r="B61" s="136" t="s">
        <v>136</v>
      </c>
      <c r="C61" s="136" t="s">
        <v>42</v>
      </c>
      <c r="D61" s="136" t="s">
        <v>55</v>
      </c>
      <c r="E61" s="142" t="s">
        <v>167</v>
      </c>
      <c r="F61" s="142" t="s">
        <v>77</v>
      </c>
      <c r="G61" s="142" t="s">
        <v>35</v>
      </c>
      <c r="H61" s="142"/>
      <c r="I61" s="138"/>
      <c r="J61" s="139">
        <f t="shared" ref="J61:K63" si="5">J62</f>
        <v>562</v>
      </c>
      <c r="K61" s="139">
        <f t="shared" si="5"/>
        <v>596</v>
      </c>
      <c r="L61" s="139">
        <f>L62</f>
        <v>620</v>
      </c>
    </row>
    <row r="62" spans="1:12" ht="294" customHeight="1">
      <c r="A62" s="148" t="s">
        <v>226</v>
      </c>
      <c r="B62" s="136" t="s">
        <v>136</v>
      </c>
      <c r="C62" s="136" t="s">
        <v>42</v>
      </c>
      <c r="D62" s="136" t="s">
        <v>55</v>
      </c>
      <c r="E62" s="142" t="s">
        <v>167</v>
      </c>
      <c r="F62" s="142" t="s">
        <v>77</v>
      </c>
      <c r="G62" s="142" t="s">
        <v>35</v>
      </c>
      <c r="H62" s="142" t="s">
        <v>204</v>
      </c>
      <c r="I62" s="138"/>
      <c r="J62" s="139">
        <f t="shared" si="5"/>
        <v>562</v>
      </c>
      <c r="K62" s="139">
        <f t="shared" si="5"/>
        <v>596</v>
      </c>
      <c r="L62" s="139">
        <f>L63</f>
        <v>620</v>
      </c>
    </row>
    <row r="63" spans="1:12" ht="46.5" customHeight="1">
      <c r="A63" s="129" t="s">
        <v>172</v>
      </c>
      <c r="B63" s="136" t="s">
        <v>136</v>
      </c>
      <c r="C63" s="136" t="s">
        <v>42</v>
      </c>
      <c r="D63" s="136" t="s">
        <v>55</v>
      </c>
      <c r="E63" s="142" t="s">
        <v>167</v>
      </c>
      <c r="F63" s="142" t="s">
        <v>77</v>
      </c>
      <c r="G63" s="142" t="s">
        <v>35</v>
      </c>
      <c r="H63" s="142" t="s">
        <v>204</v>
      </c>
      <c r="I63" s="138" t="s">
        <v>65</v>
      </c>
      <c r="J63" s="139">
        <f t="shared" si="5"/>
        <v>562</v>
      </c>
      <c r="K63" s="139">
        <f t="shared" si="5"/>
        <v>596</v>
      </c>
      <c r="L63" s="139">
        <f>L64</f>
        <v>620</v>
      </c>
    </row>
    <row r="64" spans="1:12" ht="38.25">
      <c r="A64" s="129" t="s">
        <v>43</v>
      </c>
      <c r="B64" s="136" t="s">
        <v>136</v>
      </c>
      <c r="C64" s="136" t="s">
        <v>42</v>
      </c>
      <c r="D64" s="136" t="s">
        <v>55</v>
      </c>
      <c r="E64" s="142" t="s">
        <v>167</v>
      </c>
      <c r="F64" s="142" t="s">
        <v>77</v>
      </c>
      <c r="G64" s="142" t="s">
        <v>35</v>
      </c>
      <c r="H64" s="142" t="s">
        <v>204</v>
      </c>
      <c r="I64" s="138" t="s">
        <v>66</v>
      </c>
      <c r="J64" s="139">
        <v>562</v>
      </c>
      <c r="K64" s="139">
        <v>596</v>
      </c>
      <c r="L64" s="139">
        <v>620</v>
      </c>
    </row>
    <row r="65" spans="1:12" ht="25.5">
      <c r="A65" s="129" t="s">
        <v>228</v>
      </c>
      <c r="B65" s="136" t="s">
        <v>136</v>
      </c>
      <c r="C65" s="136" t="s">
        <v>42</v>
      </c>
      <c r="D65" s="136" t="s">
        <v>20</v>
      </c>
      <c r="E65" s="142"/>
      <c r="F65" s="142"/>
      <c r="G65" s="142"/>
      <c r="H65" s="142"/>
      <c r="I65" s="138"/>
      <c r="J65" s="139">
        <f>J66</f>
        <v>20</v>
      </c>
      <c r="K65" s="139"/>
      <c r="L65" s="139"/>
    </row>
    <row r="66" spans="1:12" ht="66.75" customHeight="1">
      <c r="A66" s="129" t="str">
        <f>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6" s="136" t="s">
        <v>136</v>
      </c>
      <c r="C66" s="136" t="s">
        <v>42</v>
      </c>
      <c r="D66" s="136" t="s">
        <v>20</v>
      </c>
      <c r="E66" s="142" t="s">
        <v>76</v>
      </c>
      <c r="F66" s="142"/>
      <c r="G66" s="142"/>
      <c r="H66" s="142"/>
      <c r="I66" s="138"/>
      <c r="J66" s="139">
        <f>J67</f>
        <v>20</v>
      </c>
      <c r="K66" s="139"/>
      <c r="L66" s="139"/>
    </row>
    <row r="67" spans="1:12" ht="76.5">
      <c r="A67" s="129" t="str">
        <f>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7" s="136" t="s">
        <v>136</v>
      </c>
      <c r="C67" s="136" t="s">
        <v>42</v>
      </c>
      <c r="D67" s="136" t="s">
        <v>20</v>
      </c>
      <c r="E67" s="142" t="s">
        <v>76</v>
      </c>
      <c r="F67" s="142" t="s">
        <v>8</v>
      </c>
      <c r="G67" s="142"/>
      <c r="H67" s="142"/>
      <c r="I67" s="138"/>
      <c r="J67" s="139">
        <f>J68</f>
        <v>20</v>
      </c>
      <c r="K67" s="139"/>
      <c r="L67" s="139"/>
    </row>
    <row r="68" spans="1:12" ht="25.5" customHeight="1">
      <c r="A68" s="129" t="s">
        <v>229</v>
      </c>
      <c r="B68" s="136" t="s">
        <v>136</v>
      </c>
      <c r="C68" s="136" t="s">
        <v>42</v>
      </c>
      <c r="D68" s="136" t="s">
        <v>20</v>
      </c>
      <c r="E68" s="142" t="s">
        <v>76</v>
      </c>
      <c r="F68" s="142" t="s">
        <v>8</v>
      </c>
      <c r="G68" s="142" t="s">
        <v>61</v>
      </c>
      <c r="H68" s="142" t="s">
        <v>227</v>
      </c>
      <c r="I68" s="138"/>
      <c r="J68" s="139">
        <f>J69</f>
        <v>20</v>
      </c>
      <c r="K68" s="139"/>
      <c r="L68" s="139"/>
    </row>
    <row r="69" spans="1:12" ht="37.5" customHeight="1">
      <c r="A69" s="129" t="str">
        <f>A76</f>
        <v>Закупка товаров, работ и услуг для обеспечения государственных (муниципальных) нужд</v>
      </c>
      <c r="B69" s="136" t="s">
        <v>136</v>
      </c>
      <c r="C69" s="136" t="s">
        <v>42</v>
      </c>
      <c r="D69" s="136" t="s">
        <v>20</v>
      </c>
      <c r="E69" s="142" t="s">
        <v>76</v>
      </c>
      <c r="F69" s="142" t="s">
        <v>8</v>
      </c>
      <c r="G69" s="142" t="s">
        <v>61</v>
      </c>
      <c r="H69" s="142" t="s">
        <v>227</v>
      </c>
      <c r="I69" s="138" t="s">
        <v>65</v>
      </c>
      <c r="J69" s="139">
        <f>J70</f>
        <v>20</v>
      </c>
      <c r="K69" s="139"/>
      <c r="L69" s="139"/>
    </row>
    <row r="70" spans="1:12" ht="41.25" customHeight="1">
      <c r="A70" s="129" t="str">
        <f>A77</f>
        <v>Иные закупки товаров, работ и услуг для обеспечения государственных (муниципальных) нужд</v>
      </c>
      <c r="B70" s="136" t="s">
        <v>136</v>
      </c>
      <c r="C70" s="136" t="s">
        <v>42</v>
      </c>
      <c r="D70" s="136" t="s">
        <v>20</v>
      </c>
      <c r="E70" s="142" t="s">
        <v>76</v>
      </c>
      <c r="F70" s="142" t="s">
        <v>8</v>
      </c>
      <c r="G70" s="142" t="s">
        <v>61</v>
      </c>
      <c r="H70" s="142" t="s">
        <v>227</v>
      </c>
      <c r="I70" s="138" t="s">
        <v>66</v>
      </c>
      <c r="J70" s="139">
        <v>20</v>
      </c>
      <c r="K70" s="139"/>
      <c r="L70" s="139"/>
    </row>
    <row r="71" spans="1:12" ht="16.5" customHeight="1">
      <c r="A71" s="131" t="s">
        <v>56</v>
      </c>
      <c r="B71" s="132" t="s">
        <v>136</v>
      </c>
      <c r="C71" s="132" t="s">
        <v>47</v>
      </c>
      <c r="D71" s="136"/>
      <c r="E71" s="142"/>
      <c r="F71" s="142"/>
      <c r="G71" s="142"/>
      <c r="H71" s="142"/>
      <c r="I71" s="138"/>
      <c r="J71" s="135">
        <f>J78+J72</f>
        <v>195.6</v>
      </c>
      <c r="K71" s="135">
        <f>K78</f>
        <v>23</v>
      </c>
      <c r="L71" s="135">
        <f>L78</f>
        <v>7.6</v>
      </c>
    </row>
    <row r="72" spans="1:12" ht="17.25" customHeight="1">
      <c r="A72" s="129" t="s">
        <v>221</v>
      </c>
      <c r="B72" s="136" t="s">
        <v>136</v>
      </c>
      <c r="C72" s="136" t="s">
        <v>47</v>
      </c>
      <c r="D72" s="136" t="s">
        <v>37</v>
      </c>
      <c r="E72" s="142"/>
      <c r="F72" s="142"/>
      <c r="G72" s="142"/>
      <c r="H72" s="142"/>
      <c r="I72" s="138"/>
      <c r="J72" s="139">
        <f>J73</f>
        <v>25.6</v>
      </c>
      <c r="K72" s="135"/>
      <c r="L72" s="135"/>
    </row>
    <row r="73" spans="1:12" ht="67.5" customHeight="1">
      <c r="A73" s="129" t="str">
        <f>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73" s="136" t="s">
        <v>136</v>
      </c>
      <c r="C73" s="136" t="s">
        <v>47</v>
      </c>
      <c r="D73" s="136" t="s">
        <v>37</v>
      </c>
      <c r="E73" s="142" t="s">
        <v>76</v>
      </c>
      <c r="F73" s="142"/>
      <c r="G73" s="142"/>
      <c r="H73" s="142"/>
      <c r="I73" s="138"/>
      <c r="J73" s="139">
        <f>J74</f>
        <v>25.6</v>
      </c>
      <c r="K73" s="135"/>
      <c r="L73" s="135"/>
    </row>
    <row r="74" spans="1:12" ht="79.5" customHeight="1">
      <c r="A74" s="129" t="str">
        <f>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4" s="136" t="s">
        <v>136</v>
      </c>
      <c r="C74" s="136" t="s">
        <v>47</v>
      </c>
      <c r="D74" s="136" t="s">
        <v>37</v>
      </c>
      <c r="E74" s="142" t="s">
        <v>76</v>
      </c>
      <c r="F74" s="142" t="s">
        <v>8</v>
      </c>
      <c r="G74" s="142"/>
      <c r="H74" s="142"/>
      <c r="I74" s="138"/>
      <c r="J74" s="139">
        <f>J75</f>
        <v>25.6</v>
      </c>
      <c r="K74" s="135"/>
      <c r="L74" s="135"/>
    </row>
    <row r="75" spans="1:12" ht="94.5" customHeight="1">
      <c r="A75" s="129" t="s">
        <v>222</v>
      </c>
      <c r="B75" s="136" t="s">
        <v>136</v>
      </c>
      <c r="C75" s="136" t="s">
        <v>47</v>
      </c>
      <c r="D75" s="136" t="s">
        <v>37</v>
      </c>
      <c r="E75" s="142" t="s">
        <v>76</v>
      </c>
      <c r="F75" s="142" t="s">
        <v>8</v>
      </c>
      <c r="G75" s="142" t="s">
        <v>61</v>
      </c>
      <c r="H75" s="142" t="s">
        <v>220</v>
      </c>
      <c r="I75" s="138"/>
      <c r="J75" s="139">
        <f>J76</f>
        <v>25.6</v>
      </c>
      <c r="K75" s="135"/>
      <c r="L75" s="135"/>
    </row>
    <row r="76" spans="1:12" ht="38.25" customHeight="1">
      <c r="A76" s="129" t="str">
        <f>A63</f>
        <v>Закупка товаров, работ и услуг для обеспечения государственных (муниципальных) нужд</v>
      </c>
      <c r="B76" s="136" t="s">
        <v>136</v>
      </c>
      <c r="C76" s="136" t="s">
        <v>47</v>
      </c>
      <c r="D76" s="136" t="s">
        <v>37</v>
      </c>
      <c r="E76" s="142" t="s">
        <v>76</v>
      </c>
      <c r="F76" s="142" t="s">
        <v>8</v>
      </c>
      <c r="G76" s="142" t="s">
        <v>61</v>
      </c>
      <c r="H76" s="142" t="s">
        <v>220</v>
      </c>
      <c r="I76" s="138" t="s">
        <v>65</v>
      </c>
      <c r="J76" s="139">
        <f>J77</f>
        <v>25.6</v>
      </c>
      <c r="K76" s="135"/>
      <c r="L76" s="135"/>
    </row>
    <row r="77" spans="1:12" ht="42.75" customHeight="1">
      <c r="A77" s="129" t="str">
        <f>A64</f>
        <v>Иные закупки товаров, работ и услуг для обеспечения государственных (муниципальных) нужд</v>
      </c>
      <c r="B77" s="136" t="s">
        <v>136</v>
      </c>
      <c r="C77" s="136" t="s">
        <v>47</v>
      </c>
      <c r="D77" s="136" t="s">
        <v>37</v>
      </c>
      <c r="E77" s="142" t="s">
        <v>76</v>
      </c>
      <c r="F77" s="142" t="s">
        <v>8</v>
      </c>
      <c r="G77" s="142" t="s">
        <v>61</v>
      </c>
      <c r="H77" s="142" t="s">
        <v>220</v>
      </c>
      <c r="I77" s="138" t="s">
        <v>66</v>
      </c>
      <c r="J77" s="139">
        <v>25.6</v>
      </c>
      <c r="K77" s="135"/>
      <c r="L77" s="135"/>
    </row>
    <row r="78" spans="1:12">
      <c r="A78" s="149" t="s">
        <v>62</v>
      </c>
      <c r="B78" s="136" t="s">
        <v>136</v>
      </c>
      <c r="C78" s="136" t="s">
        <v>47</v>
      </c>
      <c r="D78" s="136" t="s">
        <v>51</v>
      </c>
      <c r="E78" s="142"/>
      <c r="F78" s="142"/>
      <c r="G78" s="142"/>
      <c r="H78" s="142"/>
      <c r="I78" s="136"/>
      <c r="J78" s="139">
        <f>J79</f>
        <v>170</v>
      </c>
      <c r="K78" s="139">
        <f>K79</f>
        <v>23</v>
      </c>
      <c r="L78" s="139">
        <f>L79</f>
        <v>7.6</v>
      </c>
    </row>
    <row r="79" spans="1:12" ht="91.5" customHeight="1">
      <c r="A79" s="149" t="s">
        <v>168</v>
      </c>
      <c r="B79" s="136" t="s">
        <v>136</v>
      </c>
      <c r="C79" s="136" t="s">
        <v>47</v>
      </c>
      <c r="D79" s="136" t="s">
        <v>51</v>
      </c>
      <c r="E79" s="142" t="s">
        <v>17</v>
      </c>
      <c r="F79" s="142"/>
      <c r="G79" s="142"/>
      <c r="H79" s="142"/>
      <c r="I79" s="136"/>
      <c r="J79" s="139">
        <f>J84+J80</f>
        <v>170</v>
      </c>
      <c r="K79" s="139">
        <f>K84+K80</f>
        <v>23</v>
      </c>
      <c r="L79" s="139">
        <f>L80+L84</f>
        <v>7.6</v>
      </c>
    </row>
    <row r="80" spans="1:12" ht="33.75" customHeight="1">
      <c r="A80" s="129" t="s">
        <v>171</v>
      </c>
      <c r="B80" s="136" t="s">
        <v>136</v>
      </c>
      <c r="C80" s="136" t="s">
        <v>47</v>
      </c>
      <c r="D80" s="136" t="s">
        <v>51</v>
      </c>
      <c r="E80" s="142" t="s">
        <v>17</v>
      </c>
      <c r="F80" s="142" t="s">
        <v>77</v>
      </c>
      <c r="G80" s="142" t="s">
        <v>151</v>
      </c>
      <c r="H80" s="142"/>
      <c r="I80" s="136"/>
      <c r="J80" s="139">
        <f t="shared" ref="J80:L82" si="6">J81</f>
        <v>20</v>
      </c>
      <c r="K80" s="139">
        <f t="shared" si="6"/>
        <v>0</v>
      </c>
      <c r="L80" s="139">
        <f t="shared" si="6"/>
        <v>0</v>
      </c>
    </row>
    <row r="81" spans="1:12" ht="35.25" customHeight="1">
      <c r="A81" s="160" t="s">
        <v>157</v>
      </c>
      <c r="B81" s="136" t="s">
        <v>136</v>
      </c>
      <c r="C81" s="136" t="s">
        <v>47</v>
      </c>
      <c r="D81" s="136" t="s">
        <v>51</v>
      </c>
      <c r="E81" s="142" t="s">
        <v>17</v>
      </c>
      <c r="F81" s="142" t="s">
        <v>77</v>
      </c>
      <c r="G81" s="142" t="s">
        <v>151</v>
      </c>
      <c r="H81" s="142" t="s">
        <v>152</v>
      </c>
      <c r="I81" s="136"/>
      <c r="J81" s="139">
        <f t="shared" si="6"/>
        <v>20</v>
      </c>
      <c r="K81" s="139">
        <f t="shared" si="6"/>
        <v>0</v>
      </c>
      <c r="L81" s="139">
        <f t="shared" si="6"/>
        <v>0</v>
      </c>
    </row>
    <row r="82" spans="1:12" ht="29.25" customHeight="1">
      <c r="A82" s="129" t="str">
        <f>A86</f>
        <v>Закупка товаров, работ и услуг для обеспечения государственных (муниципальных) нужд</v>
      </c>
      <c r="B82" s="136" t="s">
        <v>136</v>
      </c>
      <c r="C82" s="136" t="s">
        <v>47</v>
      </c>
      <c r="D82" s="136" t="s">
        <v>51</v>
      </c>
      <c r="E82" s="142" t="s">
        <v>17</v>
      </c>
      <c r="F82" s="142" t="s">
        <v>77</v>
      </c>
      <c r="G82" s="142" t="s">
        <v>151</v>
      </c>
      <c r="H82" s="142" t="s">
        <v>152</v>
      </c>
      <c r="I82" s="136" t="s">
        <v>65</v>
      </c>
      <c r="J82" s="139">
        <f t="shared" si="6"/>
        <v>20</v>
      </c>
      <c r="K82" s="139">
        <f t="shared" si="6"/>
        <v>0</v>
      </c>
      <c r="L82" s="139">
        <f t="shared" si="6"/>
        <v>0</v>
      </c>
    </row>
    <row r="83" spans="1:12" ht="29.25" customHeight="1">
      <c r="A83" s="129" t="str">
        <f>A87</f>
        <v>Иные закупки товаров, работ и услуг для обеспечения государственных (муниципальных) нужд</v>
      </c>
      <c r="B83" s="136" t="s">
        <v>136</v>
      </c>
      <c r="C83" s="136" t="s">
        <v>47</v>
      </c>
      <c r="D83" s="136" t="s">
        <v>51</v>
      </c>
      <c r="E83" s="142" t="s">
        <v>17</v>
      </c>
      <c r="F83" s="142" t="s">
        <v>77</v>
      </c>
      <c r="G83" s="142" t="s">
        <v>151</v>
      </c>
      <c r="H83" s="142" t="s">
        <v>152</v>
      </c>
      <c r="I83" s="136" t="s">
        <v>66</v>
      </c>
      <c r="J83" s="139">
        <v>20</v>
      </c>
      <c r="K83" s="139">
        <v>0</v>
      </c>
      <c r="L83" s="139">
        <v>0</v>
      </c>
    </row>
    <row r="84" spans="1:12" ht="28.5" customHeight="1">
      <c r="A84" s="151" t="s">
        <v>170</v>
      </c>
      <c r="B84" s="136" t="s">
        <v>136</v>
      </c>
      <c r="C84" s="136" t="s">
        <v>47</v>
      </c>
      <c r="D84" s="136" t="s">
        <v>51</v>
      </c>
      <c r="E84" s="142" t="s">
        <v>17</v>
      </c>
      <c r="F84" s="142" t="s">
        <v>77</v>
      </c>
      <c r="G84" s="142" t="s">
        <v>169</v>
      </c>
      <c r="H84" s="142"/>
      <c r="I84" s="136"/>
      <c r="J84" s="139">
        <f t="shared" ref="J84:L86" si="7">J85</f>
        <v>150</v>
      </c>
      <c r="K84" s="139">
        <f t="shared" si="7"/>
        <v>23</v>
      </c>
      <c r="L84" s="139">
        <f t="shared" si="7"/>
        <v>7.6</v>
      </c>
    </row>
    <row r="85" spans="1:12">
      <c r="A85" s="149" t="s">
        <v>122</v>
      </c>
      <c r="B85" s="136" t="s">
        <v>136</v>
      </c>
      <c r="C85" s="136" t="s">
        <v>47</v>
      </c>
      <c r="D85" s="136" t="s">
        <v>51</v>
      </c>
      <c r="E85" s="142" t="s">
        <v>17</v>
      </c>
      <c r="F85" s="142" t="s">
        <v>77</v>
      </c>
      <c r="G85" s="142" t="s">
        <v>169</v>
      </c>
      <c r="H85" s="142" t="s">
        <v>121</v>
      </c>
      <c r="I85" s="136"/>
      <c r="J85" s="139">
        <f t="shared" si="7"/>
        <v>150</v>
      </c>
      <c r="K85" s="139">
        <f t="shared" si="7"/>
        <v>23</v>
      </c>
      <c r="L85" s="139">
        <f t="shared" si="7"/>
        <v>7.6</v>
      </c>
    </row>
    <row r="86" spans="1:12" ht="38.25" customHeight="1">
      <c r="A86" s="129" t="s">
        <v>172</v>
      </c>
      <c r="B86" s="136" t="s">
        <v>136</v>
      </c>
      <c r="C86" s="136" t="s">
        <v>47</v>
      </c>
      <c r="D86" s="136" t="s">
        <v>51</v>
      </c>
      <c r="E86" s="142" t="s">
        <v>17</v>
      </c>
      <c r="F86" s="142" t="s">
        <v>77</v>
      </c>
      <c r="G86" s="142" t="s">
        <v>169</v>
      </c>
      <c r="H86" s="142" t="s">
        <v>121</v>
      </c>
      <c r="I86" s="136" t="s">
        <v>65</v>
      </c>
      <c r="J86" s="139">
        <f t="shared" si="7"/>
        <v>150</v>
      </c>
      <c r="K86" s="139">
        <f t="shared" si="7"/>
        <v>23</v>
      </c>
      <c r="L86" s="139">
        <f t="shared" si="7"/>
        <v>7.6</v>
      </c>
    </row>
    <row r="87" spans="1:12" ht="38.25">
      <c r="A87" s="129" t="s">
        <v>43</v>
      </c>
      <c r="B87" s="136" t="s">
        <v>136</v>
      </c>
      <c r="C87" s="136" t="s">
        <v>47</v>
      </c>
      <c r="D87" s="136" t="s">
        <v>51</v>
      </c>
      <c r="E87" s="142" t="s">
        <v>17</v>
      </c>
      <c r="F87" s="142" t="s">
        <v>77</v>
      </c>
      <c r="G87" s="142" t="s">
        <v>169</v>
      </c>
      <c r="H87" s="142" t="s">
        <v>121</v>
      </c>
      <c r="I87" s="136" t="s">
        <v>66</v>
      </c>
      <c r="J87" s="139">
        <v>150</v>
      </c>
      <c r="K87" s="139">
        <v>23</v>
      </c>
      <c r="L87" s="139">
        <v>7.6</v>
      </c>
    </row>
    <row r="88" spans="1:12">
      <c r="A88" s="131" t="s">
        <v>57</v>
      </c>
      <c r="B88" s="132" t="s">
        <v>136</v>
      </c>
      <c r="C88" s="146" t="s">
        <v>17</v>
      </c>
      <c r="D88" s="140"/>
      <c r="E88" s="142"/>
      <c r="F88" s="142"/>
      <c r="G88" s="142"/>
      <c r="H88" s="142"/>
      <c r="I88" s="144"/>
      <c r="J88" s="152">
        <f t="shared" ref="J88:K93" si="8">J89</f>
        <v>158</v>
      </c>
      <c r="K88" s="135">
        <f t="shared" si="8"/>
        <v>138.4</v>
      </c>
      <c r="L88" s="135">
        <f t="shared" ref="L88:L93" si="9">L89</f>
        <v>138.4</v>
      </c>
    </row>
    <row r="89" spans="1:12">
      <c r="A89" s="129" t="s">
        <v>58</v>
      </c>
      <c r="B89" s="136" t="s">
        <v>136</v>
      </c>
      <c r="C89" s="136" t="s">
        <v>17</v>
      </c>
      <c r="D89" s="136" t="s">
        <v>35</v>
      </c>
      <c r="E89" s="142"/>
      <c r="F89" s="142"/>
      <c r="G89" s="142"/>
      <c r="H89" s="142"/>
      <c r="I89" s="138"/>
      <c r="J89" s="139">
        <f t="shared" si="8"/>
        <v>158</v>
      </c>
      <c r="K89" s="139">
        <f t="shared" si="8"/>
        <v>138.4</v>
      </c>
      <c r="L89" s="139">
        <f t="shared" si="9"/>
        <v>138.4</v>
      </c>
    </row>
    <row r="90" spans="1:12" ht="67.5" customHeight="1">
      <c r="A90" s="129" t="s">
        <v>161</v>
      </c>
      <c r="B90" s="136" t="s">
        <v>136</v>
      </c>
      <c r="C90" s="136" t="s">
        <v>17</v>
      </c>
      <c r="D90" s="136" t="s">
        <v>35</v>
      </c>
      <c r="E90" s="142" t="s">
        <v>76</v>
      </c>
      <c r="F90" s="142"/>
      <c r="G90" s="142"/>
      <c r="H90" s="142"/>
      <c r="I90" s="138"/>
      <c r="J90" s="139">
        <f t="shared" si="8"/>
        <v>158</v>
      </c>
      <c r="K90" s="139">
        <f t="shared" si="8"/>
        <v>138.4</v>
      </c>
      <c r="L90" s="139">
        <f t="shared" si="9"/>
        <v>138.4</v>
      </c>
    </row>
    <row r="91" spans="1:12" ht="79.5" customHeight="1">
      <c r="A91" s="129" t="s">
        <v>159</v>
      </c>
      <c r="B91" s="136" t="s">
        <v>136</v>
      </c>
      <c r="C91" s="136" t="s">
        <v>17</v>
      </c>
      <c r="D91" s="136" t="s">
        <v>35</v>
      </c>
      <c r="E91" s="142" t="s">
        <v>76</v>
      </c>
      <c r="F91" s="142" t="s">
        <v>8</v>
      </c>
      <c r="G91" s="142"/>
      <c r="H91" s="142"/>
      <c r="I91" s="138"/>
      <c r="J91" s="139">
        <f>J92</f>
        <v>158</v>
      </c>
      <c r="K91" s="139">
        <f>K92</f>
        <v>138.4</v>
      </c>
      <c r="L91" s="139">
        <f t="shared" si="9"/>
        <v>138.4</v>
      </c>
    </row>
    <row r="92" spans="1:12" ht="25.5">
      <c r="A92" s="129" t="s">
        <v>59</v>
      </c>
      <c r="B92" s="136" t="s">
        <v>136</v>
      </c>
      <c r="C92" s="136" t="s">
        <v>17</v>
      </c>
      <c r="D92" s="136" t="s">
        <v>35</v>
      </c>
      <c r="E92" s="142" t="s">
        <v>76</v>
      </c>
      <c r="F92" s="142" t="s">
        <v>8</v>
      </c>
      <c r="G92" s="142" t="s">
        <v>61</v>
      </c>
      <c r="H92" s="142" t="s">
        <v>79</v>
      </c>
      <c r="I92" s="138"/>
      <c r="J92" s="139">
        <f t="shared" si="8"/>
        <v>158</v>
      </c>
      <c r="K92" s="139">
        <f t="shared" si="8"/>
        <v>138.4</v>
      </c>
      <c r="L92" s="139">
        <f t="shared" si="9"/>
        <v>138.4</v>
      </c>
    </row>
    <row r="93" spans="1:12" ht="25.5">
      <c r="A93" s="129" t="s">
        <v>53</v>
      </c>
      <c r="B93" s="136" t="s">
        <v>136</v>
      </c>
      <c r="C93" s="136" t="s">
        <v>17</v>
      </c>
      <c r="D93" s="136" t="s">
        <v>35</v>
      </c>
      <c r="E93" s="142" t="s">
        <v>76</v>
      </c>
      <c r="F93" s="142" t="s">
        <v>8</v>
      </c>
      <c r="G93" s="142" t="s">
        <v>61</v>
      </c>
      <c r="H93" s="142" t="s">
        <v>79</v>
      </c>
      <c r="I93" s="138" t="s">
        <v>70</v>
      </c>
      <c r="J93" s="139">
        <f t="shared" si="8"/>
        <v>158</v>
      </c>
      <c r="K93" s="139">
        <f t="shared" si="8"/>
        <v>138.4</v>
      </c>
      <c r="L93" s="139">
        <f t="shared" si="9"/>
        <v>138.4</v>
      </c>
    </row>
    <row r="94" spans="1:12" ht="25.5">
      <c r="A94" s="153" t="s">
        <v>60</v>
      </c>
      <c r="B94" s="154" t="s">
        <v>136</v>
      </c>
      <c r="C94" s="154" t="s">
        <v>17</v>
      </c>
      <c r="D94" s="154" t="s">
        <v>35</v>
      </c>
      <c r="E94" s="155" t="s">
        <v>76</v>
      </c>
      <c r="F94" s="155" t="s">
        <v>8</v>
      </c>
      <c r="G94" s="155" t="s">
        <v>61</v>
      </c>
      <c r="H94" s="155" t="s">
        <v>79</v>
      </c>
      <c r="I94" s="156" t="s">
        <v>71</v>
      </c>
      <c r="J94" s="157">
        <v>158</v>
      </c>
      <c r="K94" s="157">
        <v>138.4</v>
      </c>
      <c r="L94" s="157">
        <v>138.4</v>
      </c>
    </row>
    <row r="95" spans="1:12" ht="25.5">
      <c r="A95" s="153" t="s">
        <v>183</v>
      </c>
      <c r="B95" s="158" t="s">
        <v>136</v>
      </c>
      <c r="C95" s="158" t="s">
        <v>167</v>
      </c>
      <c r="D95" s="154"/>
      <c r="E95" s="155"/>
      <c r="F95" s="155"/>
      <c r="G95" s="155"/>
      <c r="H95" s="155"/>
      <c r="I95" s="156"/>
      <c r="J95" s="159">
        <f t="shared" ref="J95:L100" si="10">J96</f>
        <v>0.7</v>
      </c>
      <c r="K95" s="159">
        <f t="shared" si="10"/>
        <v>0.7</v>
      </c>
      <c r="L95" s="159">
        <f t="shared" si="10"/>
        <v>0.7</v>
      </c>
    </row>
    <row r="96" spans="1:12" ht="25.5">
      <c r="A96" s="153" t="s">
        <v>184</v>
      </c>
      <c r="B96" s="154" t="s">
        <v>136</v>
      </c>
      <c r="C96" s="154" t="s">
        <v>167</v>
      </c>
      <c r="D96" s="154" t="s">
        <v>35</v>
      </c>
      <c r="E96" s="155"/>
      <c r="F96" s="155"/>
      <c r="G96" s="155"/>
      <c r="H96" s="155"/>
      <c r="I96" s="156"/>
      <c r="J96" s="157">
        <f t="shared" si="10"/>
        <v>0.7</v>
      </c>
      <c r="K96" s="157">
        <f t="shared" si="10"/>
        <v>0.7</v>
      </c>
      <c r="L96" s="157">
        <f t="shared" si="10"/>
        <v>0.7</v>
      </c>
    </row>
    <row r="97" spans="1:12" ht="69" customHeight="1">
      <c r="A97" s="153" t="str">
        <f>A90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7" s="154" t="s">
        <v>136</v>
      </c>
      <c r="C97" s="154" t="s">
        <v>167</v>
      </c>
      <c r="D97" s="154" t="s">
        <v>35</v>
      </c>
      <c r="E97" s="155" t="s">
        <v>76</v>
      </c>
      <c r="F97" s="155"/>
      <c r="G97" s="155"/>
      <c r="H97" s="155"/>
      <c r="I97" s="156"/>
      <c r="J97" s="157">
        <f t="shared" si="10"/>
        <v>0.7</v>
      </c>
      <c r="K97" s="157">
        <f t="shared" si="10"/>
        <v>0.7</v>
      </c>
      <c r="L97" s="157">
        <f t="shared" si="10"/>
        <v>0.7</v>
      </c>
    </row>
    <row r="98" spans="1:12" ht="78" customHeight="1">
      <c r="A98" s="153" t="str">
        <f>A91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8" s="154" t="s">
        <v>136</v>
      </c>
      <c r="C98" s="154" t="s">
        <v>167</v>
      </c>
      <c r="D98" s="154" t="s">
        <v>35</v>
      </c>
      <c r="E98" s="155" t="s">
        <v>76</v>
      </c>
      <c r="F98" s="155" t="s">
        <v>8</v>
      </c>
      <c r="G98" s="155"/>
      <c r="H98" s="155"/>
      <c r="I98" s="156"/>
      <c r="J98" s="157">
        <f t="shared" si="10"/>
        <v>0.7</v>
      </c>
      <c r="K98" s="157">
        <f t="shared" si="10"/>
        <v>0.7</v>
      </c>
      <c r="L98" s="157">
        <f t="shared" si="10"/>
        <v>0.7</v>
      </c>
    </row>
    <row r="99" spans="1:12" ht="25.5">
      <c r="A99" s="153" t="s">
        <v>185</v>
      </c>
      <c r="B99" s="154" t="s">
        <v>136</v>
      </c>
      <c r="C99" s="154" t="s">
        <v>167</v>
      </c>
      <c r="D99" s="154" t="s">
        <v>35</v>
      </c>
      <c r="E99" s="155" t="s">
        <v>76</v>
      </c>
      <c r="F99" s="155" t="s">
        <v>8</v>
      </c>
      <c r="G99" s="155" t="s">
        <v>61</v>
      </c>
      <c r="H99" s="155" t="s">
        <v>180</v>
      </c>
      <c r="I99" s="156"/>
      <c r="J99" s="157">
        <f t="shared" si="10"/>
        <v>0.7</v>
      </c>
      <c r="K99" s="157">
        <f t="shared" si="10"/>
        <v>0.7</v>
      </c>
      <c r="L99" s="157">
        <f t="shared" si="10"/>
        <v>0.7</v>
      </c>
    </row>
    <row r="100" spans="1:12" ht="25.5">
      <c r="A100" s="153" t="s">
        <v>186</v>
      </c>
      <c r="B100" s="154" t="s">
        <v>136</v>
      </c>
      <c r="C100" s="154" t="s">
        <v>167</v>
      </c>
      <c r="D100" s="154" t="s">
        <v>35</v>
      </c>
      <c r="E100" s="155" t="s">
        <v>76</v>
      </c>
      <c r="F100" s="155" t="s">
        <v>8</v>
      </c>
      <c r="G100" s="155" t="s">
        <v>61</v>
      </c>
      <c r="H100" s="155" t="s">
        <v>180</v>
      </c>
      <c r="I100" s="156" t="s">
        <v>181</v>
      </c>
      <c r="J100" s="157">
        <f t="shared" si="10"/>
        <v>0.7</v>
      </c>
      <c r="K100" s="157">
        <f t="shared" si="10"/>
        <v>0.7</v>
      </c>
      <c r="L100" s="157">
        <f t="shared" si="10"/>
        <v>0.7</v>
      </c>
    </row>
    <row r="101" spans="1:12" ht="15" customHeight="1">
      <c r="A101" s="153" t="s">
        <v>187</v>
      </c>
      <c r="B101" s="154" t="s">
        <v>136</v>
      </c>
      <c r="C101" s="154" t="s">
        <v>167</v>
      </c>
      <c r="D101" s="154" t="s">
        <v>35</v>
      </c>
      <c r="E101" s="155" t="s">
        <v>76</v>
      </c>
      <c r="F101" s="155" t="s">
        <v>8</v>
      </c>
      <c r="G101" s="155" t="s">
        <v>61</v>
      </c>
      <c r="H101" s="155" t="s">
        <v>180</v>
      </c>
      <c r="I101" s="156" t="s">
        <v>182</v>
      </c>
      <c r="J101" s="157">
        <v>0.7</v>
      </c>
      <c r="K101" s="157">
        <v>0.7</v>
      </c>
      <c r="L101" s="157">
        <v>0.7</v>
      </c>
    </row>
    <row r="102" spans="1:12">
      <c r="A102" s="160" t="s">
        <v>188</v>
      </c>
      <c r="B102" s="132" t="s">
        <v>136</v>
      </c>
      <c r="C102" s="132" t="s">
        <v>137</v>
      </c>
      <c r="D102" s="136"/>
      <c r="E102" s="142"/>
      <c r="F102" s="142"/>
      <c r="G102" s="142"/>
      <c r="H102" s="142"/>
      <c r="I102" s="138"/>
      <c r="J102" s="105">
        <f t="shared" ref="J102:K107" si="11">J103</f>
        <v>0</v>
      </c>
      <c r="K102" s="105">
        <f t="shared" si="11"/>
        <v>46.8</v>
      </c>
      <c r="L102" s="105">
        <f t="shared" ref="L102:L107" si="12">L103</f>
        <v>99.5</v>
      </c>
    </row>
    <row r="103" spans="1:12">
      <c r="A103" s="160" t="s">
        <v>188</v>
      </c>
      <c r="B103" s="136" t="s">
        <v>136</v>
      </c>
      <c r="C103" s="154" t="s">
        <v>137</v>
      </c>
      <c r="D103" s="154" t="s">
        <v>137</v>
      </c>
      <c r="E103" s="155"/>
      <c r="F103" s="155"/>
      <c r="G103" s="155"/>
      <c r="H103" s="155"/>
      <c r="I103" s="156"/>
      <c r="J103" s="161">
        <f t="shared" si="11"/>
        <v>0</v>
      </c>
      <c r="K103" s="161">
        <f t="shared" si="11"/>
        <v>46.8</v>
      </c>
      <c r="L103" s="161">
        <f t="shared" si="12"/>
        <v>99.5</v>
      </c>
    </row>
    <row r="104" spans="1:12" ht="66" customHeight="1">
      <c r="A104" s="160" t="str">
        <f>A19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4" s="154" t="s">
        <v>136</v>
      </c>
      <c r="C104" s="136" t="s">
        <v>137</v>
      </c>
      <c r="D104" s="136" t="s">
        <v>137</v>
      </c>
      <c r="E104" s="142" t="s">
        <v>138</v>
      </c>
      <c r="F104" s="142"/>
      <c r="G104" s="142"/>
      <c r="H104" s="142"/>
      <c r="I104" s="138"/>
      <c r="J104" s="161">
        <f t="shared" si="11"/>
        <v>0</v>
      </c>
      <c r="K104" s="161">
        <f t="shared" si="11"/>
        <v>46.8</v>
      </c>
      <c r="L104" s="161">
        <f t="shared" si="12"/>
        <v>99.5</v>
      </c>
    </row>
    <row r="105" spans="1:12">
      <c r="A105" s="160" t="s">
        <v>38</v>
      </c>
      <c r="B105" s="136" t="s">
        <v>136</v>
      </c>
      <c r="C105" s="154" t="s">
        <v>137</v>
      </c>
      <c r="D105" s="154" t="s">
        <v>137</v>
      </c>
      <c r="E105" s="155" t="s">
        <v>138</v>
      </c>
      <c r="F105" s="155" t="s">
        <v>8</v>
      </c>
      <c r="G105" s="155"/>
      <c r="H105" s="155"/>
      <c r="I105" s="156"/>
      <c r="J105" s="161">
        <f t="shared" si="11"/>
        <v>0</v>
      </c>
      <c r="K105" s="161">
        <f t="shared" si="11"/>
        <v>46.8</v>
      </c>
      <c r="L105" s="161">
        <f t="shared" si="12"/>
        <v>99.5</v>
      </c>
    </row>
    <row r="106" spans="1:12">
      <c r="A106" s="160" t="s">
        <v>188</v>
      </c>
      <c r="B106" s="136" t="s">
        <v>136</v>
      </c>
      <c r="C106" s="136" t="s">
        <v>137</v>
      </c>
      <c r="D106" s="136" t="s">
        <v>137</v>
      </c>
      <c r="E106" s="142" t="s">
        <v>138</v>
      </c>
      <c r="F106" s="142" t="s">
        <v>8</v>
      </c>
      <c r="G106" s="142" t="s">
        <v>61</v>
      </c>
      <c r="H106" s="142" t="s">
        <v>139</v>
      </c>
      <c r="I106" s="138"/>
      <c r="J106" s="161">
        <f t="shared" si="11"/>
        <v>0</v>
      </c>
      <c r="K106" s="161">
        <f t="shared" si="11"/>
        <v>46.8</v>
      </c>
      <c r="L106" s="161">
        <f t="shared" si="12"/>
        <v>99.5</v>
      </c>
    </row>
    <row r="107" spans="1:12">
      <c r="A107" s="160" t="s">
        <v>45</v>
      </c>
      <c r="B107" s="154" t="s">
        <v>136</v>
      </c>
      <c r="C107" s="154" t="s">
        <v>137</v>
      </c>
      <c r="D107" s="154" t="s">
        <v>137</v>
      </c>
      <c r="E107" s="155" t="s">
        <v>138</v>
      </c>
      <c r="F107" s="155" t="s">
        <v>8</v>
      </c>
      <c r="G107" s="155" t="s">
        <v>61</v>
      </c>
      <c r="H107" s="155" t="s">
        <v>139</v>
      </c>
      <c r="I107" s="156" t="s">
        <v>67</v>
      </c>
      <c r="J107" s="161">
        <f t="shared" si="11"/>
        <v>0</v>
      </c>
      <c r="K107" s="161">
        <f t="shared" si="11"/>
        <v>46.8</v>
      </c>
      <c r="L107" s="161">
        <f t="shared" si="12"/>
        <v>99.5</v>
      </c>
    </row>
    <row r="108" spans="1:12">
      <c r="A108" s="160" t="s">
        <v>49</v>
      </c>
      <c r="B108" s="136" t="s">
        <v>136</v>
      </c>
      <c r="C108" s="136" t="s">
        <v>137</v>
      </c>
      <c r="D108" s="136" t="s">
        <v>137</v>
      </c>
      <c r="E108" s="142" t="s">
        <v>138</v>
      </c>
      <c r="F108" s="142" t="s">
        <v>8</v>
      </c>
      <c r="G108" s="142" t="s">
        <v>61</v>
      </c>
      <c r="H108" s="142" t="s">
        <v>139</v>
      </c>
      <c r="I108" s="138" t="s">
        <v>69</v>
      </c>
      <c r="J108" s="161">
        <v>0</v>
      </c>
      <c r="K108" s="161">
        <v>46.8</v>
      </c>
      <c r="L108" s="161">
        <v>99.5</v>
      </c>
    </row>
    <row r="109" spans="1:12">
      <c r="E109" s="18"/>
      <c r="F109" s="18"/>
      <c r="G109" s="18"/>
      <c r="H109" s="18"/>
      <c r="I109" s="18"/>
    </row>
    <row r="110" spans="1:12">
      <c r="E110" s="18"/>
      <c r="F110" s="18"/>
      <c r="G110" s="18"/>
      <c r="H110" s="18"/>
      <c r="I110" s="18"/>
    </row>
    <row r="111" spans="1:12">
      <c r="E111" s="18"/>
      <c r="F111" s="18"/>
      <c r="G111" s="18"/>
      <c r="H111" s="18"/>
      <c r="I111" s="18"/>
    </row>
    <row r="112" spans="1:12">
      <c r="E112" s="18"/>
      <c r="F112" s="18"/>
      <c r="G112" s="18"/>
      <c r="H112" s="18"/>
      <c r="I112" s="18"/>
    </row>
    <row r="113" spans="5:9">
      <c r="E113" s="18"/>
      <c r="F113" s="18"/>
      <c r="G113" s="18"/>
      <c r="H113" s="18"/>
      <c r="I113" s="18"/>
    </row>
    <row r="114" spans="5:9">
      <c r="E114" s="18"/>
      <c r="F114" s="18"/>
      <c r="G114" s="18"/>
      <c r="H114" s="18"/>
      <c r="I114" s="18"/>
    </row>
    <row r="115" spans="5:9">
      <c r="E115" s="18"/>
      <c r="F115" s="18"/>
      <c r="G115" s="18"/>
      <c r="H115" s="18"/>
      <c r="I115" s="18"/>
    </row>
    <row r="116" spans="5:9">
      <c r="E116" s="18"/>
      <c r="F116" s="18"/>
      <c r="G116" s="18"/>
      <c r="H116" s="18"/>
      <c r="I116" s="18"/>
    </row>
    <row r="117" spans="5:9">
      <c r="E117" s="18"/>
      <c r="F117" s="18"/>
      <c r="G117" s="18"/>
      <c r="H117" s="18"/>
      <c r="I117" s="18"/>
    </row>
    <row r="118" spans="5:9">
      <c r="E118" s="18"/>
      <c r="F118" s="18"/>
      <c r="G118" s="18"/>
      <c r="H118" s="18"/>
      <c r="I118" s="18"/>
    </row>
    <row r="119" spans="5:9">
      <c r="E119" s="18"/>
      <c r="F119" s="18"/>
      <c r="G119" s="18"/>
      <c r="H119" s="18"/>
      <c r="I119" s="18"/>
    </row>
    <row r="120" spans="5:9">
      <c r="E120" s="18"/>
      <c r="F120" s="18"/>
      <c r="G120" s="18"/>
      <c r="H120" s="18"/>
      <c r="I120" s="18"/>
    </row>
    <row r="121" spans="5:9">
      <c r="E121" s="18"/>
      <c r="F121" s="18"/>
      <c r="G121" s="18"/>
      <c r="H121" s="18"/>
      <c r="I121" s="18"/>
    </row>
    <row r="122" spans="5:9">
      <c r="E122" s="18"/>
      <c r="F122" s="18"/>
      <c r="G122" s="18"/>
      <c r="H122" s="18"/>
      <c r="I122" s="18"/>
    </row>
    <row r="123" spans="5:9">
      <c r="E123" s="18"/>
      <c r="F123" s="18"/>
      <c r="G123" s="18"/>
      <c r="H123" s="18"/>
      <c r="I123" s="18"/>
    </row>
    <row r="124" spans="5:9">
      <c r="E124" s="18"/>
      <c r="F124" s="18"/>
      <c r="G124" s="18"/>
      <c r="H124" s="18"/>
      <c r="I124" s="18"/>
    </row>
    <row r="125" spans="5:9">
      <c r="E125" s="18"/>
      <c r="F125" s="18"/>
      <c r="G125" s="18"/>
      <c r="H125" s="18"/>
      <c r="I125" s="18"/>
    </row>
    <row r="126" spans="5:9">
      <c r="E126" s="18"/>
      <c r="F126" s="18"/>
      <c r="G126" s="18"/>
      <c r="H126" s="18"/>
      <c r="I126" s="18"/>
    </row>
    <row r="127" spans="5:9">
      <c r="E127" s="18"/>
      <c r="F127" s="18"/>
      <c r="G127" s="18"/>
      <c r="H127" s="18"/>
      <c r="I127" s="18"/>
    </row>
    <row r="128" spans="5:9">
      <c r="E128" s="18"/>
      <c r="F128" s="18"/>
      <c r="G128" s="18"/>
      <c r="H128" s="18"/>
      <c r="I128" s="18"/>
    </row>
    <row r="129" spans="5:9">
      <c r="E129" s="18"/>
      <c r="F129" s="18"/>
      <c r="G129" s="18"/>
      <c r="H129" s="18"/>
      <c r="I129" s="18"/>
    </row>
    <row r="130" spans="5:9">
      <c r="E130" s="18"/>
      <c r="F130" s="18"/>
      <c r="G130" s="18"/>
      <c r="H130" s="18"/>
      <c r="I130" s="18"/>
    </row>
    <row r="131" spans="5:9">
      <c r="E131" s="18"/>
      <c r="F131" s="18"/>
      <c r="G131" s="18"/>
      <c r="H131" s="18"/>
      <c r="I131" s="18"/>
    </row>
    <row r="132" spans="5:9">
      <c r="E132" s="18"/>
      <c r="F132" s="18"/>
      <c r="G132" s="18"/>
      <c r="H132" s="18"/>
      <c r="I132" s="18"/>
    </row>
    <row r="133" spans="5:9">
      <c r="E133" s="18"/>
      <c r="F133" s="18"/>
      <c r="G133" s="18"/>
      <c r="H133" s="18"/>
      <c r="I133" s="18"/>
    </row>
    <row r="134" spans="5:9">
      <c r="E134" s="18"/>
      <c r="F134" s="18"/>
      <c r="G134" s="18"/>
      <c r="H134" s="18"/>
      <c r="I134" s="18"/>
    </row>
    <row r="135" spans="5:9">
      <c r="E135" s="18"/>
      <c r="F135" s="18"/>
      <c r="G135" s="18"/>
      <c r="H135" s="18"/>
      <c r="I135" s="18"/>
    </row>
    <row r="136" spans="5:9">
      <c r="E136" s="18"/>
      <c r="F136" s="18"/>
      <c r="G136" s="18"/>
      <c r="H136" s="18"/>
      <c r="I136" s="18"/>
    </row>
    <row r="137" spans="5:9">
      <c r="E137" s="18"/>
      <c r="F137" s="18"/>
      <c r="G137" s="18"/>
      <c r="H137" s="18"/>
      <c r="I137" s="18"/>
    </row>
  </sheetData>
  <autoFilter ref="A1:L108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B1:M1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B1:M1"/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53">
    <cfRule type="expression" dxfId="17" priority="49" stopIfTrue="1">
      <formula>$F53=""</formula>
    </cfRule>
    <cfRule type="expression" dxfId="16" priority="50" stopIfTrue="1">
      <formula>#REF!&lt;&gt;""</formula>
    </cfRule>
    <cfRule type="expression" dxfId="15" priority="51" stopIfTrue="1">
      <formula>AND($G53="",$F53&lt;&gt;"")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8"/>
  <sheetViews>
    <sheetView view="pageBreakPreview" topLeftCell="A80" zoomScaleNormal="110" zoomScaleSheetLayoutView="100" workbookViewId="0">
      <selection activeCell="M73" sqref="M73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272.2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0" t="s">
        <v>214</v>
      </c>
      <c r="I1" s="181"/>
      <c r="J1" s="181"/>
      <c r="K1" s="181"/>
    </row>
    <row r="2" spans="1:11" ht="124.5" customHeight="1">
      <c r="A2" s="182" t="s">
        <v>194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3" t="s">
        <v>1</v>
      </c>
      <c r="I3" s="183"/>
      <c r="J3" s="183"/>
      <c r="K3" s="183"/>
    </row>
    <row r="4" spans="1:11" ht="20.45" customHeight="1">
      <c r="A4" s="184" t="s">
        <v>2</v>
      </c>
      <c r="B4" s="184" t="s">
        <v>3</v>
      </c>
      <c r="C4" s="184" t="s">
        <v>4</v>
      </c>
      <c r="D4" s="184" t="s">
        <v>5</v>
      </c>
      <c r="E4" s="184"/>
      <c r="F4" s="184"/>
      <c r="G4" s="184"/>
      <c r="H4" s="184" t="s">
        <v>6</v>
      </c>
      <c r="I4" s="184" t="s">
        <v>7</v>
      </c>
      <c r="J4" s="184"/>
      <c r="K4" s="184"/>
    </row>
    <row r="5" spans="1:11" ht="16.7" customHeight="1">
      <c r="A5" s="184" t="s">
        <v>0</v>
      </c>
      <c r="B5" s="184" t="s">
        <v>0</v>
      </c>
      <c r="C5" s="184" t="s">
        <v>0</v>
      </c>
      <c r="D5" s="184" t="s">
        <v>0</v>
      </c>
      <c r="E5" s="184"/>
      <c r="F5" s="184"/>
      <c r="G5" s="184"/>
      <c r="H5" s="184" t="s">
        <v>0</v>
      </c>
      <c r="I5" s="103" t="s">
        <v>154</v>
      </c>
      <c r="J5" s="103" t="s">
        <v>175</v>
      </c>
      <c r="K5" s="103" t="s">
        <v>192</v>
      </c>
    </row>
    <row r="6" spans="1:11" ht="13.7" customHeight="1">
      <c r="A6" s="131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39.75" customHeight="1">
      <c r="A7" s="131" t="s">
        <v>148</v>
      </c>
      <c r="B7" s="134"/>
      <c r="C7" s="134"/>
      <c r="D7" s="133" t="s">
        <v>0</v>
      </c>
      <c r="E7" s="133" t="s">
        <v>0</v>
      </c>
      <c r="F7" s="133" t="s">
        <v>0</v>
      </c>
      <c r="G7" s="133" t="s">
        <v>0</v>
      </c>
      <c r="H7" s="134" t="s">
        <v>0</v>
      </c>
      <c r="I7" s="135">
        <f>I8+I49+I58+I71+I88+I95</f>
        <v>2812.7</v>
      </c>
      <c r="J7" s="135">
        <f>J8+J49+J58+J71+J88+J102+J95</f>
        <v>2017.8000000000002</v>
      </c>
      <c r="K7" s="135">
        <f>K8+K49+K58+K71+K88+K102+K95</f>
        <v>2134.6</v>
      </c>
    </row>
    <row r="8" spans="1:11">
      <c r="A8" s="129" t="s">
        <v>34</v>
      </c>
      <c r="B8" s="146" t="s">
        <v>35</v>
      </c>
      <c r="C8" s="140"/>
      <c r="D8" s="137"/>
      <c r="E8" s="137"/>
      <c r="F8" s="137"/>
      <c r="G8" s="137"/>
      <c r="H8" s="144"/>
      <c r="I8" s="141">
        <f>I9+I18+I37+I43</f>
        <v>1716.3000000000002</v>
      </c>
      <c r="J8" s="139">
        <f>J9+J18+J37</f>
        <v>1039</v>
      </c>
      <c r="K8" s="139">
        <f>K9+K18+K37</f>
        <v>1088.2</v>
      </c>
    </row>
    <row r="9" spans="1:11" ht="39" customHeight="1">
      <c r="A9" s="129" t="s">
        <v>36</v>
      </c>
      <c r="B9" s="140" t="s">
        <v>35</v>
      </c>
      <c r="C9" s="140" t="s">
        <v>37</v>
      </c>
      <c r="D9" s="137"/>
      <c r="E9" s="137"/>
      <c r="F9" s="137"/>
      <c r="G9" s="137"/>
      <c r="H9" s="140"/>
      <c r="I9" s="141">
        <f>I10</f>
        <v>723.80000000000007</v>
      </c>
      <c r="J9" s="139">
        <f>J10</f>
        <v>604.20000000000005</v>
      </c>
      <c r="K9" s="139">
        <f>K10</f>
        <v>551.5</v>
      </c>
    </row>
    <row r="10" spans="1:11" ht="56.25" customHeight="1">
      <c r="A10" s="129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" s="136" t="s">
        <v>35</v>
      </c>
      <c r="C10" s="136" t="s">
        <v>37</v>
      </c>
      <c r="D10" s="142">
        <v>65</v>
      </c>
      <c r="E10" s="142"/>
      <c r="F10" s="142"/>
      <c r="G10" s="142"/>
      <c r="H10" s="136"/>
      <c r="I10" s="139">
        <f>I11+I15</f>
        <v>723.80000000000007</v>
      </c>
      <c r="J10" s="139">
        <f t="shared" ref="I10:K12" si="0">J11</f>
        <v>604.20000000000005</v>
      </c>
      <c r="K10" s="139">
        <f t="shared" si="0"/>
        <v>551.5</v>
      </c>
    </row>
    <row r="11" spans="1:11">
      <c r="A11" s="129" t="s">
        <v>38</v>
      </c>
      <c r="B11" s="136" t="s">
        <v>35</v>
      </c>
      <c r="C11" s="136" t="s">
        <v>37</v>
      </c>
      <c r="D11" s="142">
        <v>65</v>
      </c>
      <c r="E11" s="142">
        <v>1</v>
      </c>
      <c r="F11" s="142"/>
      <c r="G11" s="142"/>
      <c r="H11" s="136"/>
      <c r="I11" s="139">
        <f>I12</f>
        <v>632.20000000000005</v>
      </c>
      <c r="J11" s="139">
        <f t="shared" si="0"/>
        <v>604.20000000000005</v>
      </c>
      <c r="K11" s="139">
        <f t="shared" si="0"/>
        <v>551.5</v>
      </c>
    </row>
    <row r="12" spans="1:11" ht="27" customHeight="1">
      <c r="A12" s="129" t="s">
        <v>39</v>
      </c>
      <c r="B12" s="136" t="s">
        <v>35</v>
      </c>
      <c r="C12" s="136" t="s">
        <v>37</v>
      </c>
      <c r="D12" s="142">
        <v>65</v>
      </c>
      <c r="E12" s="142">
        <v>1</v>
      </c>
      <c r="F12" s="142" t="s">
        <v>61</v>
      </c>
      <c r="G12" s="142" t="s">
        <v>72</v>
      </c>
      <c r="H12" s="136"/>
      <c r="I12" s="139">
        <f t="shared" si="0"/>
        <v>632.20000000000005</v>
      </c>
      <c r="J12" s="139">
        <f t="shared" si="0"/>
        <v>604.20000000000005</v>
      </c>
      <c r="K12" s="139">
        <f t="shared" si="0"/>
        <v>551.5</v>
      </c>
    </row>
    <row r="13" spans="1:11" ht="76.5">
      <c r="A13" s="129" t="s">
        <v>40</v>
      </c>
      <c r="B13" s="136" t="s">
        <v>35</v>
      </c>
      <c r="C13" s="136" t="s">
        <v>37</v>
      </c>
      <c r="D13" s="142">
        <v>65</v>
      </c>
      <c r="E13" s="142">
        <v>1</v>
      </c>
      <c r="F13" s="142" t="s">
        <v>61</v>
      </c>
      <c r="G13" s="142" t="s">
        <v>72</v>
      </c>
      <c r="H13" s="136" t="s">
        <v>63</v>
      </c>
      <c r="I13" s="139">
        <f>I14</f>
        <v>632.20000000000005</v>
      </c>
      <c r="J13" s="139">
        <f>J14</f>
        <v>604.20000000000005</v>
      </c>
      <c r="K13" s="139">
        <f>K14</f>
        <v>551.5</v>
      </c>
    </row>
    <row r="14" spans="1:11" ht="27.75" customHeight="1">
      <c r="A14" s="129" t="s">
        <v>41</v>
      </c>
      <c r="B14" s="136" t="s">
        <v>35</v>
      </c>
      <c r="C14" s="136" t="s">
        <v>37</v>
      </c>
      <c r="D14" s="142">
        <v>65</v>
      </c>
      <c r="E14" s="142">
        <v>1</v>
      </c>
      <c r="F14" s="142" t="s">
        <v>61</v>
      </c>
      <c r="G14" s="142" t="s">
        <v>72</v>
      </c>
      <c r="H14" s="136" t="s">
        <v>64</v>
      </c>
      <c r="I14" s="139">
        <f ca="1">'Приложение 2'!J14</f>
        <v>632.20000000000005</v>
      </c>
      <c r="J14" s="139">
        <f ca="1">'Приложение 2'!K14</f>
        <v>604.20000000000005</v>
      </c>
      <c r="K14" s="139">
        <f ca="1">'Приложение 2'!L14</f>
        <v>551.5</v>
      </c>
    </row>
    <row r="15" spans="1:11" ht="67.5" customHeight="1">
      <c r="A15" s="129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136" t="s">
        <v>35</v>
      </c>
      <c r="C15" s="136" t="s">
        <v>37</v>
      </c>
      <c r="D15" s="142" t="s">
        <v>138</v>
      </c>
      <c r="E15" s="142" t="s">
        <v>8</v>
      </c>
      <c r="F15" s="142" t="s">
        <v>61</v>
      </c>
      <c r="G15" s="142" t="s">
        <v>203</v>
      </c>
      <c r="H15" s="136"/>
      <c r="I15" s="139">
        <f ca="1">I16</f>
        <v>91.6</v>
      </c>
      <c r="J15" s="139"/>
      <c r="K15" s="139"/>
    </row>
    <row r="16" spans="1:11" ht="77.25" customHeight="1">
      <c r="A16" s="129" t="str">
        <f ca="1"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136" t="s">
        <v>35</v>
      </c>
      <c r="C16" s="136" t="s">
        <v>37</v>
      </c>
      <c r="D16" s="142" t="s">
        <v>138</v>
      </c>
      <c r="E16" s="142" t="s">
        <v>8</v>
      </c>
      <c r="F16" s="142" t="s">
        <v>61</v>
      </c>
      <c r="G16" s="142" t="s">
        <v>203</v>
      </c>
      <c r="H16" s="136" t="s">
        <v>63</v>
      </c>
      <c r="I16" s="139">
        <f ca="1">I17</f>
        <v>91.6</v>
      </c>
      <c r="J16" s="139"/>
      <c r="K16" s="139"/>
    </row>
    <row r="17" spans="1:11" ht="25.5" customHeight="1">
      <c r="A17" s="129" t="str">
        <f ca="1">A14</f>
        <v>Расходы на выплаты персоналу государственных (муниципальных) органов</v>
      </c>
      <c r="B17" s="136" t="s">
        <v>35</v>
      </c>
      <c r="C17" s="136" t="s">
        <v>37</v>
      </c>
      <c r="D17" s="142" t="s">
        <v>138</v>
      </c>
      <c r="E17" s="142" t="s">
        <v>8</v>
      </c>
      <c r="F17" s="142" t="s">
        <v>61</v>
      </c>
      <c r="G17" s="142" t="s">
        <v>203</v>
      </c>
      <c r="H17" s="136" t="s">
        <v>64</v>
      </c>
      <c r="I17" s="139">
        <f ca="1">'Приложение 2'!J17</f>
        <v>91.6</v>
      </c>
      <c r="J17" s="139"/>
      <c r="K17" s="139"/>
    </row>
    <row r="18" spans="1:11" ht="66" customHeight="1">
      <c r="A18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0" t="s">
        <v>35</v>
      </c>
      <c r="C18" s="140" t="s">
        <v>42</v>
      </c>
      <c r="D18" s="142"/>
      <c r="E18" s="142"/>
      <c r="F18" s="142"/>
      <c r="G18" s="142"/>
      <c r="H18" s="138"/>
      <c r="I18" s="141">
        <f>I19+I32</f>
        <v>980.5</v>
      </c>
      <c r="J18" s="141">
        <f>J19+J32</f>
        <v>429.8</v>
      </c>
      <c r="K18" s="141">
        <f>K19+K32</f>
        <v>531.70000000000005</v>
      </c>
    </row>
    <row r="19" spans="1:11" ht="50.25" customHeight="1">
      <c r="A19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9" s="162" t="s">
        <v>35</v>
      </c>
      <c r="C19" s="162" t="s">
        <v>42</v>
      </c>
      <c r="D19" s="142">
        <v>65</v>
      </c>
      <c r="E19" s="142"/>
      <c r="F19" s="142"/>
      <c r="G19" s="142"/>
      <c r="H19" s="138"/>
      <c r="I19" s="139">
        <f>I20</f>
        <v>979.9</v>
      </c>
      <c r="J19" s="139">
        <f>J20</f>
        <v>429.1</v>
      </c>
      <c r="K19" s="139">
        <f>K20</f>
        <v>531</v>
      </c>
    </row>
    <row r="20" spans="1:11" ht="38.25" customHeight="1">
      <c r="A20" s="129" t="str">
        <f ca="1">'Приложение 2'!A20</f>
        <v>Расходы в рамках обеспечения деятельности Администрации Кочуновского сельского поселения</v>
      </c>
      <c r="B20" s="136" t="s">
        <v>35</v>
      </c>
      <c r="C20" s="136" t="s">
        <v>42</v>
      </c>
      <c r="D20" s="142">
        <v>65</v>
      </c>
      <c r="E20" s="142">
        <v>2</v>
      </c>
      <c r="F20" s="142"/>
      <c r="G20" s="142"/>
      <c r="H20" s="138"/>
      <c r="I20" s="139">
        <f>I21+I24+I29</f>
        <v>979.9</v>
      </c>
      <c r="J20" s="139">
        <f>J21+J24</f>
        <v>429.1</v>
      </c>
      <c r="K20" s="139">
        <f>K21+K24</f>
        <v>531</v>
      </c>
    </row>
    <row r="21" spans="1:11" ht="38.25">
      <c r="A21" s="129" t="s">
        <v>44</v>
      </c>
      <c r="B21" s="136" t="s">
        <v>35</v>
      </c>
      <c r="C21" s="136" t="s">
        <v>42</v>
      </c>
      <c r="D21" s="142">
        <v>65</v>
      </c>
      <c r="E21" s="142">
        <v>2</v>
      </c>
      <c r="F21" s="142" t="s">
        <v>61</v>
      </c>
      <c r="G21" s="142" t="s">
        <v>73</v>
      </c>
      <c r="H21" s="138"/>
      <c r="I21" s="139">
        <f t="shared" ref="I21:K22" si="1">I22</f>
        <v>622.9</v>
      </c>
      <c r="J21" s="139">
        <f t="shared" si="1"/>
        <v>390.6</v>
      </c>
      <c r="K21" s="139">
        <f t="shared" si="1"/>
        <v>390.6</v>
      </c>
    </row>
    <row r="22" spans="1:11" ht="76.5">
      <c r="A22" s="129" t="s">
        <v>40</v>
      </c>
      <c r="B22" s="136" t="s">
        <v>35</v>
      </c>
      <c r="C22" s="136" t="s">
        <v>42</v>
      </c>
      <c r="D22" s="142">
        <v>65</v>
      </c>
      <c r="E22" s="142">
        <v>2</v>
      </c>
      <c r="F22" s="142" t="s">
        <v>61</v>
      </c>
      <c r="G22" s="142" t="s">
        <v>73</v>
      </c>
      <c r="H22" s="138" t="s">
        <v>63</v>
      </c>
      <c r="I22" s="139">
        <f t="shared" si="1"/>
        <v>622.9</v>
      </c>
      <c r="J22" s="139">
        <f t="shared" si="1"/>
        <v>390.6</v>
      </c>
      <c r="K22" s="139">
        <f t="shared" si="1"/>
        <v>390.6</v>
      </c>
    </row>
    <row r="23" spans="1:11" ht="27.75" customHeight="1">
      <c r="A23" s="129" t="s">
        <v>41</v>
      </c>
      <c r="B23" s="136" t="s">
        <v>35</v>
      </c>
      <c r="C23" s="136" t="s">
        <v>42</v>
      </c>
      <c r="D23" s="142">
        <v>65</v>
      </c>
      <c r="E23" s="142">
        <v>2</v>
      </c>
      <c r="F23" s="142" t="s">
        <v>61</v>
      </c>
      <c r="G23" s="142" t="s">
        <v>73</v>
      </c>
      <c r="H23" s="138" t="s">
        <v>64</v>
      </c>
      <c r="I23" s="139">
        <f ca="1">'Приложение 2'!J23</f>
        <v>622.9</v>
      </c>
      <c r="J23" s="139">
        <f ca="1">'Приложение 2'!K23</f>
        <v>390.6</v>
      </c>
      <c r="K23" s="139">
        <f ca="1">'Приложение 2'!L23</f>
        <v>390.6</v>
      </c>
    </row>
    <row r="24" spans="1:11" ht="27.75" customHeight="1">
      <c r="A24" s="129" t="str">
        <f ca="1">'Приложение 2'!A24</f>
        <v>Расходы на обеспечение выполнения функций органов местного самоуправления</v>
      </c>
      <c r="B24" s="136" t="s">
        <v>35</v>
      </c>
      <c r="C24" s="136" t="s">
        <v>42</v>
      </c>
      <c r="D24" s="142">
        <v>65</v>
      </c>
      <c r="E24" s="142">
        <v>2</v>
      </c>
      <c r="F24" s="142" t="s">
        <v>61</v>
      </c>
      <c r="G24" s="142" t="s">
        <v>74</v>
      </c>
      <c r="H24" s="138"/>
      <c r="I24" s="139">
        <f ca="1">+I25+I27</f>
        <v>285.60000000000002</v>
      </c>
      <c r="J24" s="139">
        <f ca="1">+J25+J27</f>
        <v>38.5</v>
      </c>
      <c r="K24" s="139">
        <f ca="1">+K25+K27</f>
        <v>140.4</v>
      </c>
    </row>
    <row r="25" spans="1:11" ht="38.25">
      <c r="A25" s="129" t="s">
        <v>172</v>
      </c>
      <c r="B25" s="136" t="s">
        <v>35</v>
      </c>
      <c r="C25" s="136" t="s">
        <v>42</v>
      </c>
      <c r="D25" s="142">
        <v>65</v>
      </c>
      <c r="E25" s="142">
        <v>2</v>
      </c>
      <c r="F25" s="142" t="s">
        <v>61</v>
      </c>
      <c r="G25" s="142" t="s">
        <v>74</v>
      </c>
      <c r="H25" s="138" t="s">
        <v>65</v>
      </c>
      <c r="I25" s="139">
        <f ca="1">I26</f>
        <v>284.60000000000002</v>
      </c>
      <c r="J25" s="139">
        <f ca="1">J26</f>
        <v>37.5</v>
      </c>
      <c r="K25" s="139">
        <f ca="1">K26</f>
        <v>136.4</v>
      </c>
    </row>
    <row r="26" spans="1:11" ht="38.25">
      <c r="A26" s="129" t="s">
        <v>43</v>
      </c>
      <c r="B26" s="136" t="s">
        <v>35</v>
      </c>
      <c r="C26" s="136" t="s">
        <v>42</v>
      </c>
      <c r="D26" s="142">
        <v>65</v>
      </c>
      <c r="E26" s="142">
        <v>2</v>
      </c>
      <c r="F26" s="142" t="s">
        <v>61</v>
      </c>
      <c r="G26" s="142" t="s">
        <v>74</v>
      </c>
      <c r="H26" s="138" t="s">
        <v>66</v>
      </c>
      <c r="I26" s="139">
        <f ca="1">'Приложение 2'!J26</f>
        <v>284.60000000000002</v>
      </c>
      <c r="J26" s="139">
        <f ca="1">'Приложение 2'!K26</f>
        <v>37.5</v>
      </c>
      <c r="K26" s="139">
        <f ca="1">'Приложение 2'!L26</f>
        <v>136.4</v>
      </c>
    </row>
    <row r="27" spans="1:11">
      <c r="A27" s="129" t="s">
        <v>45</v>
      </c>
      <c r="B27" s="136" t="s">
        <v>35</v>
      </c>
      <c r="C27" s="136" t="s">
        <v>42</v>
      </c>
      <c r="D27" s="142">
        <v>65</v>
      </c>
      <c r="E27" s="142">
        <v>2</v>
      </c>
      <c r="F27" s="142" t="s">
        <v>61</v>
      </c>
      <c r="G27" s="142" t="s">
        <v>74</v>
      </c>
      <c r="H27" s="138" t="s">
        <v>67</v>
      </c>
      <c r="I27" s="139">
        <f ca="1">I28</f>
        <v>1</v>
      </c>
      <c r="J27" s="139">
        <f ca="1">J28</f>
        <v>1</v>
      </c>
      <c r="K27" s="139">
        <f ca="1">K28</f>
        <v>4</v>
      </c>
    </row>
    <row r="28" spans="1:11">
      <c r="A28" s="129" t="s">
        <v>46</v>
      </c>
      <c r="B28" s="136" t="s">
        <v>35</v>
      </c>
      <c r="C28" s="136" t="s">
        <v>42</v>
      </c>
      <c r="D28" s="142">
        <v>65</v>
      </c>
      <c r="E28" s="142">
        <v>2</v>
      </c>
      <c r="F28" s="142" t="s">
        <v>61</v>
      </c>
      <c r="G28" s="142" t="s">
        <v>74</v>
      </c>
      <c r="H28" s="138" t="s">
        <v>68</v>
      </c>
      <c r="I28" s="139">
        <f ca="1">'Приложение 2'!J28</f>
        <v>1</v>
      </c>
      <c r="J28" s="139">
        <f ca="1">'Приложение 2'!K28</f>
        <v>1</v>
      </c>
      <c r="K28" s="139">
        <f ca="1">'Приложение 2'!L28</f>
        <v>4</v>
      </c>
    </row>
    <row r="29" spans="1:11" ht="66.75" customHeight="1">
      <c r="A29" s="129" t="str">
        <f ca="1">'Приложение 2'!A29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9" s="136" t="s">
        <v>35</v>
      </c>
      <c r="C29" s="136" t="s">
        <v>42</v>
      </c>
      <c r="D29" s="142" t="s">
        <v>138</v>
      </c>
      <c r="E29" s="142" t="s">
        <v>9</v>
      </c>
      <c r="F29" s="142" t="s">
        <v>61</v>
      </c>
      <c r="G29" s="142" t="s">
        <v>203</v>
      </c>
      <c r="H29" s="138"/>
      <c r="I29" s="139">
        <f ca="1">I30</f>
        <v>71.400000000000006</v>
      </c>
      <c r="J29" s="139"/>
      <c r="K29" s="139"/>
    </row>
    <row r="30" spans="1:11" ht="77.25" customHeight="1">
      <c r="A30" s="129" t="str">
        <f ca="1">'Приложение 2'!A30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0" s="136" t="s">
        <v>35</v>
      </c>
      <c r="C30" s="136" t="s">
        <v>42</v>
      </c>
      <c r="D30" s="142" t="s">
        <v>138</v>
      </c>
      <c r="E30" s="142" t="s">
        <v>9</v>
      </c>
      <c r="F30" s="142" t="s">
        <v>61</v>
      </c>
      <c r="G30" s="142" t="s">
        <v>203</v>
      </c>
      <c r="H30" s="138" t="s">
        <v>63</v>
      </c>
      <c r="I30" s="139">
        <f ca="1">I31</f>
        <v>71.400000000000006</v>
      </c>
      <c r="J30" s="139"/>
      <c r="K30" s="139"/>
    </row>
    <row r="31" spans="1:11" ht="26.25" customHeight="1">
      <c r="A31" s="129" t="str">
        <f ca="1">'Приложение 2'!A31</f>
        <v>Расходы на выплаты персоналу государственных (муниципальных) органов</v>
      </c>
      <c r="B31" s="136" t="s">
        <v>35</v>
      </c>
      <c r="C31" s="136" t="s">
        <v>42</v>
      </c>
      <c r="D31" s="142" t="s">
        <v>138</v>
      </c>
      <c r="E31" s="142" t="s">
        <v>9</v>
      </c>
      <c r="F31" s="142" t="s">
        <v>61</v>
      </c>
      <c r="G31" s="142" t="s">
        <v>203</v>
      </c>
      <c r="H31" s="138" t="s">
        <v>64</v>
      </c>
      <c r="I31" s="139">
        <f ca="1">'Приложение 2'!J31</f>
        <v>71.400000000000006</v>
      </c>
      <c r="J31" s="139"/>
      <c r="K31" s="139"/>
    </row>
    <row r="32" spans="1:11" ht="63.75">
      <c r="A32" s="129" t="s">
        <v>162</v>
      </c>
      <c r="B32" s="136" t="s">
        <v>35</v>
      </c>
      <c r="C32" s="136" t="s">
        <v>42</v>
      </c>
      <c r="D32" s="142">
        <v>89</v>
      </c>
      <c r="E32" s="142"/>
      <c r="F32" s="142"/>
      <c r="G32" s="142"/>
      <c r="H32" s="138"/>
      <c r="I32" s="139">
        <f t="shared" ref="I32:K33" si="2">I33</f>
        <v>0.6</v>
      </c>
      <c r="J32" s="139">
        <f t="shared" si="2"/>
        <v>0.7</v>
      </c>
      <c r="K32" s="139">
        <f t="shared" si="2"/>
        <v>0.7</v>
      </c>
    </row>
    <row r="33" spans="1:11" ht="76.5">
      <c r="A33" s="129" t="s">
        <v>163</v>
      </c>
      <c r="B33" s="136" t="s">
        <v>35</v>
      </c>
      <c r="C33" s="136" t="s">
        <v>42</v>
      </c>
      <c r="D33" s="142">
        <v>89</v>
      </c>
      <c r="E33" s="142">
        <v>1</v>
      </c>
      <c r="F33" s="142"/>
      <c r="G33" s="142"/>
      <c r="H33" s="138"/>
      <c r="I33" s="139">
        <f>I34</f>
        <v>0.6</v>
      </c>
      <c r="J33" s="139">
        <f t="shared" si="2"/>
        <v>0.7</v>
      </c>
      <c r="K33" s="139">
        <f t="shared" si="2"/>
        <v>0.7</v>
      </c>
    </row>
    <row r="34" spans="1:11" ht="114.75">
      <c r="A34" s="129" t="s">
        <v>32</v>
      </c>
      <c r="B34" s="136" t="s">
        <v>35</v>
      </c>
      <c r="C34" s="136" t="s">
        <v>42</v>
      </c>
      <c r="D34" s="142">
        <v>89</v>
      </c>
      <c r="E34" s="142">
        <v>1</v>
      </c>
      <c r="F34" s="142" t="s">
        <v>61</v>
      </c>
      <c r="G34" s="142" t="s">
        <v>75</v>
      </c>
      <c r="H34" s="138"/>
      <c r="I34" s="143">
        <f t="shared" ref="I34:K35" si="3">I35</f>
        <v>0.6</v>
      </c>
      <c r="J34" s="143">
        <f t="shared" si="3"/>
        <v>0.7</v>
      </c>
      <c r="K34" s="143">
        <f t="shared" si="3"/>
        <v>0.7</v>
      </c>
    </row>
    <row r="35" spans="1:11" ht="38.25">
      <c r="A35" s="129" t="s">
        <v>173</v>
      </c>
      <c r="B35" s="136" t="s">
        <v>35</v>
      </c>
      <c r="C35" s="136" t="s">
        <v>42</v>
      </c>
      <c r="D35" s="142">
        <v>89</v>
      </c>
      <c r="E35" s="142">
        <v>1</v>
      </c>
      <c r="F35" s="142" t="s">
        <v>61</v>
      </c>
      <c r="G35" s="142" t="s">
        <v>75</v>
      </c>
      <c r="H35" s="138" t="s">
        <v>65</v>
      </c>
      <c r="I35" s="143">
        <f t="shared" si="3"/>
        <v>0.6</v>
      </c>
      <c r="J35" s="143">
        <f t="shared" si="3"/>
        <v>0.7</v>
      </c>
      <c r="K35" s="143">
        <f t="shared" si="3"/>
        <v>0.7</v>
      </c>
    </row>
    <row r="36" spans="1:11" ht="38.25">
      <c r="A36" s="129" t="s">
        <v>43</v>
      </c>
      <c r="B36" s="136" t="s">
        <v>35</v>
      </c>
      <c r="C36" s="136" t="s">
        <v>42</v>
      </c>
      <c r="D36" s="142">
        <v>89</v>
      </c>
      <c r="E36" s="142">
        <v>1</v>
      </c>
      <c r="F36" s="142" t="s">
        <v>61</v>
      </c>
      <c r="G36" s="142" t="s">
        <v>75</v>
      </c>
      <c r="H36" s="138" t="s">
        <v>66</v>
      </c>
      <c r="I36" s="143">
        <f ca="1">'Приложение 2'!J36</f>
        <v>0.6</v>
      </c>
      <c r="J36" s="143">
        <f ca="1">'Приложение 2'!K36</f>
        <v>0.7</v>
      </c>
      <c r="K36" s="143">
        <f ca="1">'Приложение 2'!L36</f>
        <v>0.7</v>
      </c>
    </row>
    <row r="37" spans="1:11">
      <c r="A37" s="130" t="s">
        <v>48</v>
      </c>
      <c r="B37" s="140" t="s">
        <v>35</v>
      </c>
      <c r="C37" s="140" t="s">
        <v>18</v>
      </c>
      <c r="D37" s="142"/>
      <c r="E37" s="142"/>
      <c r="F37" s="142"/>
      <c r="G37" s="142"/>
      <c r="H37" s="144"/>
      <c r="I37" s="141">
        <f t="shared" ref="I37:K39" si="4">I38</f>
        <v>0</v>
      </c>
      <c r="J37" s="139">
        <f t="shared" si="4"/>
        <v>5</v>
      </c>
      <c r="K37" s="139">
        <f t="shared" si="4"/>
        <v>5</v>
      </c>
    </row>
    <row r="38" spans="1:11" ht="63.75">
      <c r="A38" s="130" t="s">
        <v>158</v>
      </c>
      <c r="B38" s="140" t="s">
        <v>35</v>
      </c>
      <c r="C38" s="140" t="s">
        <v>18</v>
      </c>
      <c r="D38" s="142" t="s">
        <v>76</v>
      </c>
      <c r="E38" s="142"/>
      <c r="F38" s="142"/>
      <c r="G38" s="142"/>
      <c r="H38" s="144"/>
      <c r="I38" s="141">
        <f t="shared" si="4"/>
        <v>0</v>
      </c>
      <c r="J38" s="139">
        <f t="shared" si="4"/>
        <v>5</v>
      </c>
      <c r="K38" s="139">
        <f t="shared" si="4"/>
        <v>5</v>
      </c>
    </row>
    <row r="39" spans="1:11" ht="76.5">
      <c r="A39" s="129" t="s">
        <v>159</v>
      </c>
      <c r="B39" s="136" t="s">
        <v>35</v>
      </c>
      <c r="C39" s="136" t="s">
        <v>18</v>
      </c>
      <c r="D39" s="142" t="s">
        <v>76</v>
      </c>
      <c r="E39" s="142" t="s">
        <v>8</v>
      </c>
      <c r="F39" s="142"/>
      <c r="G39" s="142"/>
      <c r="H39" s="138"/>
      <c r="I39" s="139">
        <f t="shared" si="4"/>
        <v>0</v>
      </c>
      <c r="J39" s="139">
        <f t="shared" si="4"/>
        <v>5</v>
      </c>
      <c r="K39" s="139">
        <f t="shared" si="4"/>
        <v>5</v>
      </c>
    </row>
    <row r="40" spans="1:11" ht="62.25" customHeight="1">
      <c r="A40" s="129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40" s="136" t="s">
        <v>35</v>
      </c>
      <c r="C40" s="136" t="s">
        <v>18</v>
      </c>
      <c r="D40" s="142" t="s">
        <v>76</v>
      </c>
      <c r="E40" s="142" t="s">
        <v>8</v>
      </c>
      <c r="F40" s="142" t="s">
        <v>61</v>
      </c>
      <c r="G40" s="142" t="s">
        <v>78</v>
      </c>
      <c r="H40" s="138"/>
      <c r="I40" s="139">
        <f>I42</f>
        <v>0</v>
      </c>
      <c r="J40" s="139">
        <f>J42</f>
        <v>5</v>
      </c>
      <c r="K40" s="139">
        <f>K42</f>
        <v>5</v>
      </c>
    </row>
    <row r="41" spans="1:11" ht="17.25" customHeight="1">
      <c r="A41" s="129" t="s">
        <v>45</v>
      </c>
      <c r="B41" s="136" t="s">
        <v>35</v>
      </c>
      <c r="C41" s="136" t="s">
        <v>18</v>
      </c>
      <c r="D41" s="142" t="s">
        <v>76</v>
      </c>
      <c r="E41" s="142" t="s">
        <v>8</v>
      </c>
      <c r="F41" s="142" t="s">
        <v>61</v>
      </c>
      <c r="G41" s="142" t="s">
        <v>78</v>
      </c>
      <c r="H41" s="138" t="s">
        <v>67</v>
      </c>
      <c r="I41" s="139">
        <f>I42</f>
        <v>0</v>
      </c>
      <c r="J41" s="139">
        <f>J42</f>
        <v>5</v>
      </c>
      <c r="K41" s="139">
        <f>K42</f>
        <v>5</v>
      </c>
    </row>
    <row r="42" spans="1:11">
      <c r="A42" s="129" t="s">
        <v>49</v>
      </c>
      <c r="B42" s="136" t="s">
        <v>35</v>
      </c>
      <c r="C42" s="136" t="s">
        <v>50</v>
      </c>
      <c r="D42" s="142" t="s">
        <v>76</v>
      </c>
      <c r="E42" s="142" t="s">
        <v>8</v>
      </c>
      <c r="F42" s="142" t="s">
        <v>61</v>
      </c>
      <c r="G42" s="142" t="s">
        <v>78</v>
      </c>
      <c r="H42" s="138" t="s">
        <v>69</v>
      </c>
      <c r="I42" s="139">
        <f ca="1">'Приложение 2'!J42</f>
        <v>0</v>
      </c>
      <c r="J42" s="139">
        <f ca="1">'Приложение 2'!K42</f>
        <v>5</v>
      </c>
      <c r="K42" s="139">
        <f ca="1">'Приложение 2'!L42</f>
        <v>5</v>
      </c>
    </row>
    <row r="43" spans="1:11">
      <c r="A43" s="129" t="str">
        <f ca="1">'Приложение 2'!A43</f>
        <v>Другие общегосударственные вопросы</v>
      </c>
      <c r="B43" s="136" t="s">
        <v>35</v>
      </c>
      <c r="C43" s="136" t="s">
        <v>167</v>
      </c>
      <c r="D43" s="142"/>
      <c r="E43" s="142"/>
      <c r="F43" s="142"/>
      <c r="G43" s="142"/>
      <c r="H43" s="138"/>
      <c r="I43" s="139">
        <f>I44</f>
        <v>12</v>
      </c>
      <c r="J43" s="139"/>
      <c r="K43" s="139"/>
    </row>
    <row r="44" spans="1:11" ht="63.75">
      <c r="A44" s="129" t="str">
        <f ca="1">'Приложение 2'!A44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44" s="136" t="s">
        <v>35</v>
      </c>
      <c r="C44" s="136" t="s">
        <v>167</v>
      </c>
      <c r="D44" s="142" t="s">
        <v>76</v>
      </c>
      <c r="E44" s="142"/>
      <c r="F44" s="142"/>
      <c r="G44" s="142"/>
      <c r="H44" s="138"/>
      <c r="I44" s="139">
        <f>I45</f>
        <v>12</v>
      </c>
      <c r="J44" s="139"/>
      <c r="K44" s="139"/>
    </row>
    <row r="45" spans="1:11" ht="76.5">
      <c r="A45" s="129" t="str">
        <f ca="1">'Приложение 2'!A45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45" s="136" t="s">
        <v>35</v>
      </c>
      <c r="C45" s="136" t="s">
        <v>167</v>
      </c>
      <c r="D45" s="142" t="s">
        <v>76</v>
      </c>
      <c r="E45" s="142" t="s">
        <v>8</v>
      </c>
      <c r="F45" s="142"/>
      <c r="G45" s="142"/>
      <c r="H45" s="138"/>
      <c r="I45" s="139">
        <f>I46</f>
        <v>12</v>
      </c>
      <c r="J45" s="139"/>
      <c r="K45" s="139"/>
    </row>
    <row r="46" spans="1:11" ht="25.5">
      <c r="A46" s="129" t="str">
        <f ca="1">'Приложение 2'!A46</f>
        <v>Мероприятия,связанные с муниципальным управлением</v>
      </c>
      <c r="B46" s="136" t="s">
        <v>35</v>
      </c>
      <c r="C46" s="136" t="s">
        <v>167</v>
      </c>
      <c r="D46" s="142" t="s">
        <v>76</v>
      </c>
      <c r="E46" s="142" t="s">
        <v>8</v>
      </c>
      <c r="F46" s="142" t="s">
        <v>61</v>
      </c>
      <c r="G46" s="142" t="s">
        <v>223</v>
      </c>
      <c r="H46" s="138"/>
      <c r="I46" s="139">
        <f>I47</f>
        <v>12</v>
      </c>
      <c r="J46" s="139"/>
      <c r="K46" s="139"/>
    </row>
    <row r="47" spans="1:11">
      <c r="A47" s="129" t="str">
        <f ca="1">'Приложение 2'!A47</f>
        <v>Иные бюджетные ассигнования</v>
      </c>
      <c r="B47" s="136" t="s">
        <v>35</v>
      </c>
      <c r="C47" s="136" t="s">
        <v>167</v>
      </c>
      <c r="D47" s="142" t="s">
        <v>76</v>
      </c>
      <c r="E47" s="142" t="s">
        <v>8</v>
      </c>
      <c r="F47" s="142" t="s">
        <v>61</v>
      </c>
      <c r="G47" s="142" t="s">
        <v>223</v>
      </c>
      <c r="H47" s="138" t="s">
        <v>67</v>
      </c>
      <c r="I47" s="139">
        <f>I48</f>
        <v>12</v>
      </c>
      <c r="J47" s="139"/>
      <c r="K47" s="139"/>
    </row>
    <row r="48" spans="1:11">
      <c r="A48" s="129" t="str">
        <f ca="1">'Приложение 2'!A48</f>
        <v>Уплата налогов, сборов и иных платежей</v>
      </c>
      <c r="B48" s="136" t="s">
        <v>35</v>
      </c>
      <c r="C48" s="136" t="s">
        <v>167</v>
      </c>
      <c r="D48" s="142" t="s">
        <v>76</v>
      </c>
      <c r="E48" s="142" t="s">
        <v>8</v>
      </c>
      <c r="F48" s="142" t="s">
        <v>61</v>
      </c>
      <c r="G48" s="142" t="s">
        <v>223</v>
      </c>
      <c r="H48" s="138" t="s">
        <v>68</v>
      </c>
      <c r="I48" s="139">
        <f ca="1">'Приложение 2'!J48</f>
        <v>12</v>
      </c>
      <c r="J48" s="139"/>
      <c r="K48" s="139"/>
    </row>
    <row r="49" spans="1:11">
      <c r="A49" s="131" t="s">
        <v>119</v>
      </c>
      <c r="B49" s="132" t="s">
        <v>37</v>
      </c>
      <c r="C49" s="136"/>
      <c r="D49" s="142"/>
      <c r="E49" s="142"/>
      <c r="F49" s="142"/>
      <c r="G49" s="142"/>
      <c r="H49" s="138"/>
      <c r="I49" s="139">
        <f t="shared" ref="I49:K52" si="5">I50</f>
        <v>160.1</v>
      </c>
      <c r="J49" s="139">
        <f t="shared" si="5"/>
        <v>173.9</v>
      </c>
      <c r="K49" s="139">
        <f t="shared" si="5"/>
        <v>180.2</v>
      </c>
    </row>
    <row r="50" spans="1:11" ht="25.5">
      <c r="A50" s="129" t="s">
        <v>174</v>
      </c>
      <c r="B50" s="136" t="s">
        <v>37</v>
      </c>
      <c r="C50" s="136" t="s">
        <v>51</v>
      </c>
      <c r="D50" s="142"/>
      <c r="E50" s="142"/>
      <c r="F50" s="142"/>
      <c r="G50" s="142"/>
      <c r="H50" s="138"/>
      <c r="I50" s="139">
        <f t="shared" si="5"/>
        <v>160.1</v>
      </c>
      <c r="J50" s="139">
        <f t="shared" si="5"/>
        <v>173.9</v>
      </c>
      <c r="K50" s="139">
        <f t="shared" si="5"/>
        <v>180.2</v>
      </c>
    </row>
    <row r="51" spans="1:11" ht="68.25" customHeight="1">
      <c r="A51" s="129" t="str">
        <f ca="1">'Приложение 2'!A51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51" s="136" t="s">
        <v>37</v>
      </c>
      <c r="C51" s="136" t="s">
        <v>51</v>
      </c>
      <c r="D51" s="142" t="s">
        <v>76</v>
      </c>
      <c r="E51" s="142"/>
      <c r="F51" s="142"/>
      <c r="G51" s="142"/>
      <c r="H51" s="138"/>
      <c r="I51" s="139">
        <f t="shared" si="5"/>
        <v>160.1</v>
      </c>
      <c r="J51" s="139">
        <f t="shared" si="5"/>
        <v>173.9</v>
      </c>
      <c r="K51" s="139">
        <f t="shared" si="5"/>
        <v>180.2</v>
      </c>
    </row>
    <row r="52" spans="1:11" ht="75.75" customHeight="1">
      <c r="A52" s="129" t="str">
        <f ca="1">'Приложение 2'!A52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52" s="136" t="s">
        <v>37</v>
      </c>
      <c r="C52" s="136" t="s">
        <v>51</v>
      </c>
      <c r="D52" s="142" t="s">
        <v>76</v>
      </c>
      <c r="E52" s="142" t="s">
        <v>8</v>
      </c>
      <c r="F52" s="142"/>
      <c r="G52" s="142"/>
      <c r="H52" s="138"/>
      <c r="I52" s="139">
        <f t="shared" si="5"/>
        <v>160.1</v>
      </c>
      <c r="J52" s="139">
        <f t="shared" si="5"/>
        <v>173.9</v>
      </c>
      <c r="K52" s="139">
        <f t="shared" si="5"/>
        <v>180.2</v>
      </c>
    </row>
    <row r="53" spans="1:11" ht="78" customHeight="1">
      <c r="A53" s="129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3" s="136" t="s">
        <v>37</v>
      </c>
      <c r="C53" s="136" t="s">
        <v>51</v>
      </c>
      <c r="D53" s="142" t="s">
        <v>76</v>
      </c>
      <c r="E53" s="142" t="s">
        <v>8</v>
      </c>
      <c r="F53" s="142" t="s">
        <v>61</v>
      </c>
      <c r="G53" s="142" t="s">
        <v>120</v>
      </c>
      <c r="H53" s="138"/>
      <c r="I53" s="139">
        <f>I56+I54</f>
        <v>160.1</v>
      </c>
      <c r="J53" s="139">
        <f>J56+J54</f>
        <v>173.9</v>
      </c>
      <c r="K53" s="139">
        <f>K56+K54</f>
        <v>180.2</v>
      </c>
    </row>
    <row r="54" spans="1:11" ht="76.5">
      <c r="A54" s="129" t="s">
        <v>40</v>
      </c>
      <c r="B54" s="136" t="s">
        <v>37</v>
      </c>
      <c r="C54" s="136" t="s">
        <v>51</v>
      </c>
      <c r="D54" s="142" t="s">
        <v>76</v>
      </c>
      <c r="E54" s="142" t="s">
        <v>8</v>
      </c>
      <c r="F54" s="142" t="s">
        <v>61</v>
      </c>
      <c r="G54" s="142" t="s">
        <v>120</v>
      </c>
      <c r="H54" s="138" t="s">
        <v>63</v>
      </c>
      <c r="I54" s="139">
        <f>I55</f>
        <v>157.1</v>
      </c>
      <c r="J54" s="139">
        <f>J55</f>
        <v>168.9</v>
      </c>
      <c r="K54" s="139">
        <f>K55</f>
        <v>175.2</v>
      </c>
    </row>
    <row r="55" spans="1:11" ht="27.75" customHeight="1">
      <c r="A55" s="129" t="s">
        <v>41</v>
      </c>
      <c r="B55" s="136" t="s">
        <v>37</v>
      </c>
      <c r="C55" s="136" t="s">
        <v>51</v>
      </c>
      <c r="D55" s="142" t="s">
        <v>76</v>
      </c>
      <c r="E55" s="142" t="s">
        <v>8</v>
      </c>
      <c r="F55" s="142" t="s">
        <v>61</v>
      </c>
      <c r="G55" s="142" t="s">
        <v>120</v>
      </c>
      <c r="H55" s="138" t="s">
        <v>64</v>
      </c>
      <c r="I55" s="139">
        <f ca="1">'Приложение 2'!J55</f>
        <v>157.1</v>
      </c>
      <c r="J55" s="139">
        <f ca="1">'Приложение 2'!K55</f>
        <v>168.9</v>
      </c>
      <c r="K55" s="139">
        <f ca="1">'Приложение 2'!L55</f>
        <v>175.2</v>
      </c>
    </row>
    <row r="56" spans="1:11" ht="25.5">
      <c r="A56" s="129" t="s">
        <v>156</v>
      </c>
      <c r="B56" s="136" t="s">
        <v>37</v>
      </c>
      <c r="C56" s="136" t="s">
        <v>51</v>
      </c>
      <c r="D56" s="142" t="s">
        <v>76</v>
      </c>
      <c r="E56" s="142" t="s">
        <v>8</v>
      </c>
      <c r="F56" s="142" t="s">
        <v>61</v>
      </c>
      <c r="G56" s="142" t="s">
        <v>120</v>
      </c>
      <c r="H56" s="138" t="s">
        <v>65</v>
      </c>
      <c r="I56" s="139">
        <f ca="1">I57</f>
        <v>3</v>
      </c>
      <c r="J56" s="139">
        <f ca="1">J57</f>
        <v>5</v>
      </c>
      <c r="K56" s="139">
        <f ca="1">K57</f>
        <v>5</v>
      </c>
    </row>
    <row r="57" spans="1:11" ht="38.25">
      <c r="A57" s="129" t="s">
        <v>43</v>
      </c>
      <c r="B57" s="136" t="s">
        <v>37</v>
      </c>
      <c r="C57" s="136" t="s">
        <v>51</v>
      </c>
      <c r="D57" s="142" t="s">
        <v>76</v>
      </c>
      <c r="E57" s="142" t="s">
        <v>8</v>
      </c>
      <c r="F57" s="142" t="s">
        <v>61</v>
      </c>
      <c r="G57" s="142" t="s">
        <v>120</v>
      </c>
      <c r="H57" s="138" t="s">
        <v>66</v>
      </c>
      <c r="I57" s="139">
        <f ca="1">'Приложение 2'!J57</f>
        <v>3</v>
      </c>
      <c r="J57" s="139">
        <f ca="1">'Приложение 2'!K57</f>
        <v>5</v>
      </c>
      <c r="K57" s="139">
        <f ca="1">'Приложение 2'!L57</f>
        <v>5</v>
      </c>
    </row>
    <row r="58" spans="1:11">
      <c r="A58" s="131" t="s">
        <v>52</v>
      </c>
      <c r="B58" s="132" t="s">
        <v>42</v>
      </c>
      <c r="C58" s="136"/>
      <c r="D58" s="142"/>
      <c r="E58" s="142"/>
      <c r="F58" s="142"/>
      <c r="G58" s="142"/>
      <c r="H58" s="138"/>
      <c r="I58" s="139">
        <f>I59+I65</f>
        <v>582</v>
      </c>
      <c r="J58" s="139">
        <f t="shared" ref="J58:K63" si="6">J59</f>
        <v>596</v>
      </c>
      <c r="K58" s="139">
        <f t="shared" si="6"/>
        <v>620</v>
      </c>
    </row>
    <row r="59" spans="1:11" ht="15" customHeight="1">
      <c r="A59" s="129" t="s">
        <v>54</v>
      </c>
      <c r="B59" s="136" t="s">
        <v>42</v>
      </c>
      <c r="C59" s="136" t="s">
        <v>55</v>
      </c>
      <c r="D59" s="142"/>
      <c r="E59" s="142"/>
      <c r="F59" s="142"/>
      <c r="G59" s="142"/>
      <c r="H59" s="138"/>
      <c r="I59" s="139">
        <f>I60</f>
        <v>562</v>
      </c>
      <c r="J59" s="139">
        <f t="shared" si="6"/>
        <v>596</v>
      </c>
      <c r="K59" s="139">
        <f t="shared" si="6"/>
        <v>620</v>
      </c>
    </row>
    <row r="60" spans="1:11" ht="78.75" customHeight="1">
      <c r="A60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60" s="136" t="s">
        <v>42</v>
      </c>
      <c r="C60" s="136" t="s">
        <v>55</v>
      </c>
      <c r="D60" s="142" t="s">
        <v>167</v>
      </c>
      <c r="E60" s="142"/>
      <c r="F60" s="142"/>
      <c r="G60" s="142"/>
      <c r="H60" s="138"/>
      <c r="I60" s="139">
        <f>I61</f>
        <v>562</v>
      </c>
      <c r="J60" s="139">
        <f t="shared" si="6"/>
        <v>596</v>
      </c>
      <c r="K60" s="139">
        <f t="shared" si="6"/>
        <v>620</v>
      </c>
    </row>
    <row r="61" spans="1:11" ht="50.25" customHeight="1">
      <c r="A61" s="147" t="s">
        <v>135</v>
      </c>
      <c r="B61" s="136" t="s">
        <v>42</v>
      </c>
      <c r="C61" s="136" t="s">
        <v>55</v>
      </c>
      <c r="D61" s="142" t="s">
        <v>167</v>
      </c>
      <c r="E61" s="142" t="s">
        <v>77</v>
      </c>
      <c r="F61" s="142" t="s">
        <v>35</v>
      </c>
      <c r="G61" s="142"/>
      <c r="H61" s="138"/>
      <c r="I61" s="139">
        <f>I62</f>
        <v>562</v>
      </c>
      <c r="J61" s="139">
        <f t="shared" si="6"/>
        <v>596</v>
      </c>
      <c r="K61" s="139">
        <f t="shared" si="6"/>
        <v>620</v>
      </c>
    </row>
    <row r="62" spans="1:11" ht="243" customHeight="1">
      <c r="A62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2" s="136" t="s">
        <v>42</v>
      </c>
      <c r="C62" s="136" t="s">
        <v>55</v>
      </c>
      <c r="D62" s="142" t="s">
        <v>167</v>
      </c>
      <c r="E62" s="142" t="s">
        <v>77</v>
      </c>
      <c r="F62" s="142" t="s">
        <v>35</v>
      </c>
      <c r="G62" s="142" t="s">
        <v>204</v>
      </c>
      <c r="H62" s="138"/>
      <c r="I62" s="139">
        <f>I63</f>
        <v>562</v>
      </c>
      <c r="J62" s="139">
        <f t="shared" si="6"/>
        <v>596</v>
      </c>
      <c r="K62" s="139">
        <f t="shared" si="6"/>
        <v>620</v>
      </c>
    </row>
    <row r="63" spans="1:11" ht="37.5" customHeight="1">
      <c r="A63" s="129" t="s">
        <v>173</v>
      </c>
      <c r="B63" s="136" t="s">
        <v>42</v>
      </c>
      <c r="C63" s="136" t="s">
        <v>55</v>
      </c>
      <c r="D63" s="142" t="s">
        <v>167</v>
      </c>
      <c r="E63" s="142" t="s">
        <v>77</v>
      </c>
      <c r="F63" s="142" t="s">
        <v>35</v>
      </c>
      <c r="G63" s="142" t="s">
        <v>204</v>
      </c>
      <c r="H63" s="138" t="s">
        <v>65</v>
      </c>
      <c r="I63" s="139">
        <f>I64</f>
        <v>562</v>
      </c>
      <c r="J63" s="139">
        <f t="shared" si="6"/>
        <v>596</v>
      </c>
      <c r="K63" s="139">
        <f t="shared" si="6"/>
        <v>620</v>
      </c>
    </row>
    <row r="64" spans="1:11" ht="38.25">
      <c r="A64" s="129" t="s">
        <v>43</v>
      </c>
      <c r="B64" s="136" t="s">
        <v>42</v>
      </c>
      <c r="C64" s="136" t="s">
        <v>55</v>
      </c>
      <c r="D64" s="142" t="s">
        <v>167</v>
      </c>
      <c r="E64" s="142" t="s">
        <v>77</v>
      </c>
      <c r="F64" s="142" t="s">
        <v>35</v>
      </c>
      <c r="G64" s="142" t="s">
        <v>204</v>
      </c>
      <c r="H64" s="138" t="s">
        <v>66</v>
      </c>
      <c r="I64" s="139">
        <f ca="1">'Приложение 2'!J64</f>
        <v>562</v>
      </c>
      <c r="J64" s="139">
        <f ca="1">'Приложение 2'!K64</f>
        <v>596</v>
      </c>
      <c r="K64" s="139">
        <f ca="1">'Приложение 2'!L64</f>
        <v>620</v>
      </c>
    </row>
    <row r="65" spans="1:11" ht="28.5" customHeight="1">
      <c r="A65" s="129" t="str">
        <f ca="1">'Приложение 2'!A65</f>
        <v>Другие вопросы в облости национальной экономики</v>
      </c>
      <c r="B65" s="136" t="s">
        <v>42</v>
      </c>
      <c r="C65" s="136" t="s">
        <v>20</v>
      </c>
      <c r="D65" s="142"/>
      <c r="E65" s="142"/>
      <c r="F65" s="142"/>
      <c r="G65" s="142"/>
      <c r="H65" s="138"/>
      <c r="I65" s="139">
        <f>I66</f>
        <v>20</v>
      </c>
      <c r="J65" s="139"/>
      <c r="K65" s="139"/>
    </row>
    <row r="66" spans="1:11" ht="66" customHeight="1">
      <c r="A66" s="129" t="str">
        <f ca="1">'Приложение 2'!A66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66" s="136" t="s">
        <v>42</v>
      </c>
      <c r="C66" s="136" t="s">
        <v>20</v>
      </c>
      <c r="D66" s="142" t="s">
        <v>76</v>
      </c>
      <c r="E66" s="142"/>
      <c r="F66" s="142"/>
      <c r="G66" s="142"/>
      <c r="H66" s="138"/>
      <c r="I66" s="139">
        <f>I67</f>
        <v>20</v>
      </c>
      <c r="J66" s="139"/>
      <c r="K66" s="139"/>
    </row>
    <row r="67" spans="1:11" ht="79.5" customHeight="1">
      <c r="A67" s="129" t="str">
        <f ca="1">'Приложение 2'!A67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67" s="136" t="s">
        <v>42</v>
      </c>
      <c r="C67" s="136" t="s">
        <v>20</v>
      </c>
      <c r="D67" s="142" t="s">
        <v>76</v>
      </c>
      <c r="E67" s="142" t="s">
        <v>8</v>
      </c>
      <c r="F67" s="142"/>
      <c r="G67" s="142"/>
      <c r="H67" s="138"/>
      <c r="I67" s="139">
        <f>I68</f>
        <v>20</v>
      </c>
      <c r="J67" s="139"/>
      <c r="K67" s="139"/>
    </row>
    <row r="68" spans="1:11" ht="31.5" customHeight="1">
      <c r="A68" s="129" t="str">
        <f ca="1">'Приложение 2'!A68</f>
        <v>Мероприятия по землеустройству и землепользованию</v>
      </c>
      <c r="B68" s="136" t="s">
        <v>42</v>
      </c>
      <c r="C68" s="136" t="s">
        <v>20</v>
      </c>
      <c r="D68" s="142" t="s">
        <v>76</v>
      </c>
      <c r="E68" s="142" t="s">
        <v>8</v>
      </c>
      <c r="F68" s="142" t="s">
        <v>61</v>
      </c>
      <c r="G68" s="142" t="s">
        <v>227</v>
      </c>
      <c r="H68" s="138"/>
      <c r="I68" s="139">
        <f>I69</f>
        <v>20</v>
      </c>
      <c r="J68" s="139"/>
      <c r="K68" s="139"/>
    </row>
    <row r="69" spans="1:11" ht="42" customHeight="1">
      <c r="A69" s="129" t="str">
        <f ca="1">'Приложение 2'!A69</f>
        <v>Закупка товаров, работ и услуг для обеспечения государственных (муниципальных) нужд</v>
      </c>
      <c r="B69" s="136" t="s">
        <v>42</v>
      </c>
      <c r="C69" s="136" t="s">
        <v>20</v>
      </c>
      <c r="D69" s="142" t="s">
        <v>76</v>
      </c>
      <c r="E69" s="142" t="s">
        <v>8</v>
      </c>
      <c r="F69" s="142" t="s">
        <v>61</v>
      </c>
      <c r="G69" s="142" t="s">
        <v>227</v>
      </c>
      <c r="H69" s="138" t="s">
        <v>65</v>
      </c>
      <c r="I69" s="139">
        <f>I70</f>
        <v>20</v>
      </c>
      <c r="J69" s="139"/>
      <c r="K69" s="139"/>
    </row>
    <row r="70" spans="1:11" ht="43.5" customHeight="1">
      <c r="A70" s="129" t="str">
        <f ca="1">'Приложение 2'!A70</f>
        <v>Иные закупки товаров, работ и услуг для обеспечения государственных (муниципальных) нужд</v>
      </c>
      <c r="B70" s="136" t="s">
        <v>42</v>
      </c>
      <c r="C70" s="136" t="s">
        <v>20</v>
      </c>
      <c r="D70" s="142" t="s">
        <v>76</v>
      </c>
      <c r="E70" s="142" t="s">
        <v>8</v>
      </c>
      <c r="F70" s="142" t="s">
        <v>61</v>
      </c>
      <c r="G70" s="142" t="s">
        <v>227</v>
      </c>
      <c r="H70" s="138" t="s">
        <v>66</v>
      </c>
      <c r="I70" s="139">
        <v>20</v>
      </c>
      <c r="J70" s="139"/>
      <c r="K70" s="139"/>
    </row>
    <row r="71" spans="1:11" ht="16.5" customHeight="1">
      <c r="A71" s="163" t="s">
        <v>56</v>
      </c>
      <c r="B71" s="146" t="s">
        <v>47</v>
      </c>
      <c r="C71" s="136"/>
      <c r="D71" s="142"/>
      <c r="E71" s="142"/>
      <c r="F71" s="142"/>
      <c r="G71" s="142"/>
      <c r="H71" s="138"/>
      <c r="I71" s="139">
        <f>I78+I72</f>
        <v>195.6</v>
      </c>
      <c r="J71" s="139">
        <f>J78</f>
        <v>23</v>
      </c>
      <c r="K71" s="139">
        <f>K78</f>
        <v>7.6</v>
      </c>
    </row>
    <row r="72" spans="1:11" ht="16.5" customHeight="1">
      <c r="A72" s="130" t="str">
        <f ca="1">'Приложение 2'!A72</f>
        <v>Коммунальное хозяйства</v>
      </c>
      <c r="B72" s="140" t="s">
        <v>47</v>
      </c>
      <c r="C72" s="136" t="s">
        <v>37</v>
      </c>
      <c r="D72" s="142"/>
      <c r="E72" s="142"/>
      <c r="F72" s="142"/>
      <c r="G72" s="142"/>
      <c r="H72" s="138"/>
      <c r="I72" s="139">
        <f>I73</f>
        <v>25.6</v>
      </c>
      <c r="J72" s="139"/>
      <c r="K72" s="139"/>
    </row>
    <row r="73" spans="1:11" ht="67.5" customHeight="1">
      <c r="A73" s="130" t="str">
        <f ca="1">'Приложение 2'!A73</f>
        <v>Непрограммные расходы главных распорядителей  средств бюджета  Кочуновского сельского поселения Ромодановского муниципального района Республики Мордовия</v>
      </c>
      <c r="B73" s="140" t="s">
        <v>47</v>
      </c>
      <c r="C73" s="136" t="s">
        <v>37</v>
      </c>
      <c r="D73" s="142" t="s">
        <v>76</v>
      </c>
      <c r="E73" s="142"/>
      <c r="F73" s="142"/>
      <c r="G73" s="142"/>
      <c r="H73" s="138"/>
      <c r="I73" s="139">
        <f>I74</f>
        <v>25.6</v>
      </c>
      <c r="J73" s="139"/>
      <c r="K73" s="139"/>
    </row>
    <row r="74" spans="1:11" ht="79.5" customHeight="1">
      <c r="A74" s="130" t="str">
        <f ca="1">'Приложение 2'!A74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4" s="140" t="s">
        <v>47</v>
      </c>
      <c r="C74" s="136" t="s">
        <v>37</v>
      </c>
      <c r="D74" s="142" t="s">
        <v>76</v>
      </c>
      <c r="E74" s="142" t="s">
        <v>8</v>
      </c>
      <c r="F74" s="142"/>
      <c r="G74" s="142"/>
      <c r="H74" s="138"/>
      <c r="I74" s="139">
        <f>I75</f>
        <v>25.6</v>
      </c>
      <c r="J74" s="139"/>
      <c r="K74" s="139"/>
    </row>
    <row r="75" spans="1:11" ht="78.75" customHeight="1">
      <c r="A75" s="130" t="str">
        <f ca="1">'Приложение 2'!A75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75" s="140" t="s">
        <v>47</v>
      </c>
      <c r="C75" s="136" t="s">
        <v>37</v>
      </c>
      <c r="D75" s="142" t="s">
        <v>76</v>
      </c>
      <c r="E75" s="142" t="s">
        <v>8</v>
      </c>
      <c r="F75" s="142" t="s">
        <v>61</v>
      </c>
      <c r="G75" s="142" t="s">
        <v>220</v>
      </c>
      <c r="H75" s="138"/>
      <c r="I75" s="139">
        <f>I76</f>
        <v>25.6</v>
      </c>
      <c r="J75" s="139"/>
      <c r="K75" s="139"/>
    </row>
    <row r="76" spans="1:11" ht="39.75" customHeight="1">
      <c r="A76" s="130" t="str">
        <f ca="1">'Приложение 2'!A76</f>
        <v>Закупка товаров, работ и услуг для обеспечения государственных (муниципальных) нужд</v>
      </c>
      <c r="B76" s="140" t="s">
        <v>47</v>
      </c>
      <c r="C76" s="136" t="s">
        <v>37</v>
      </c>
      <c r="D76" s="142" t="s">
        <v>76</v>
      </c>
      <c r="E76" s="142" t="s">
        <v>8</v>
      </c>
      <c r="F76" s="142" t="s">
        <v>61</v>
      </c>
      <c r="G76" s="142" t="s">
        <v>220</v>
      </c>
      <c r="H76" s="138" t="s">
        <v>65</v>
      </c>
      <c r="I76" s="139">
        <f>I77</f>
        <v>25.6</v>
      </c>
      <c r="J76" s="139"/>
      <c r="K76" s="139"/>
    </row>
    <row r="77" spans="1:11" ht="16.5" customHeight="1">
      <c r="A77" s="163" t="str">
        <f ca="1">'Приложение 2'!A77</f>
        <v>Иные закупки товаров, работ и услуг для обеспечения государственных (муниципальных) нужд</v>
      </c>
      <c r="B77" s="140" t="s">
        <v>47</v>
      </c>
      <c r="C77" s="136" t="s">
        <v>37</v>
      </c>
      <c r="D77" s="142" t="s">
        <v>76</v>
      </c>
      <c r="E77" s="142" t="s">
        <v>8</v>
      </c>
      <c r="F77" s="142" t="s">
        <v>61</v>
      </c>
      <c r="G77" s="142" t="s">
        <v>220</v>
      </c>
      <c r="H77" s="138" t="s">
        <v>66</v>
      </c>
      <c r="I77" s="139">
        <f ca="1">'Приложение 2'!J77</f>
        <v>25.6</v>
      </c>
      <c r="J77" s="139"/>
      <c r="K77" s="139"/>
    </row>
    <row r="78" spans="1:11">
      <c r="A78" s="149" t="s">
        <v>62</v>
      </c>
      <c r="B78" s="136" t="s">
        <v>47</v>
      </c>
      <c r="C78" s="136" t="s">
        <v>51</v>
      </c>
      <c r="D78" s="142"/>
      <c r="E78" s="142"/>
      <c r="F78" s="142"/>
      <c r="G78" s="142"/>
      <c r="H78" s="136"/>
      <c r="I78" s="139">
        <f>I79</f>
        <v>170</v>
      </c>
      <c r="J78" s="139">
        <f>J79</f>
        <v>23</v>
      </c>
      <c r="K78" s="139">
        <f>K79</f>
        <v>7.6</v>
      </c>
    </row>
    <row r="79" spans="1:11" ht="76.5" customHeight="1">
      <c r="A79" s="149" t="s">
        <v>168</v>
      </c>
      <c r="B79" s="136" t="s">
        <v>47</v>
      </c>
      <c r="C79" s="136" t="s">
        <v>51</v>
      </c>
      <c r="D79" s="142" t="s">
        <v>17</v>
      </c>
      <c r="E79" s="142"/>
      <c r="F79" s="142"/>
      <c r="G79" s="142"/>
      <c r="H79" s="136"/>
      <c r="I79" s="139">
        <f>I80+I84</f>
        <v>170</v>
      </c>
      <c r="J79" s="139">
        <f>J80+J84</f>
        <v>23</v>
      </c>
      <c r="K79" s="139">
        <f>K80+K84</f>
        <v>7.6</v>
      </c>
    </row>
    <row r="80" spans="1:11" ht="25.5">
      <c r="A80" s="129" t="str">
        <f ca="1">'Приложение 2'!A80</f>
        <v>Основное мероприятия "Благоустройство территории"</v>
      </c>
      <c r="B80" s="136" t="s">
        <v>47</v>
      </c>
      <c r="C80" s="136" t="s">
        <v>51</v>
      </c>
      <c r="D80" s="142" t="s">
        <v>17</v>
      </c>
      <c r="E80" s="142" t="s">
        <v>77</v>
      </c>
      <c r="F80" s="142" t="s">
        <v>151</v>
      </c>
      <c r="G80" s="142"/>
      <c r="H80" s="136"/>
      <c r="I80" s="139">
        <f>I81</f>
        <v>20</v>
      </c>
      <c r="J80" s="139">
        <f>J81</f>
        <v>0</v>
      </c>
      <c r="K80" s="139">
        <f>K81</f>
        <v>0</v>
      </c>
    </row>
    <row r="81" spans="1:11">
      <c r="A81" s="129" t="str">
        <f ca="1">'Приложение 2'!A81</f>
        <v xml:space="preserve">Прочие мероприятия по благоустройству </v>
      </c>
      <c r="B81" s="136" t="s">
        <v>47</v>
      </c>
      <c r="C81" s="136" t="s">
        <v>51</v>
      </c>
      <c r="D81" s="142" t="s">
        <v>17</v>
      </c>
      <c r="E81" s="142" t="s">
        <v>77</v>
      </c>
      <c r="F81" s="142" t="s">
        <v>151</v>
      </c>
      <c r="G81" s="142" t="s">
        <v>152</v>
      </c>
      <c r="H81" s="136"/>
      <c r="I81" s="139">
        <f t="shared" ref="I81:K82" si="7">I82</f>
        <v>20</v>
      </c>
      <c r="J81" s="139">
        <f t="shared" si="7"/>
        <v>0</v>
      </c>
      <c r="K81" s="139">
        <f t="shared" si="7"/>
        <v>0</v>
      </c>
    </row>
    <row r="82" spans="1:11" ht="38.25">
      <c r="A82" s="129" t="str">
        <f ca="1">'Приложение 2'!A82</f>
        <v>Закупка товаров, работ и услуг для обеспечения государственных (муниципальных) нужд</v>
      </c>
      <c r="B82" s="136" t="s">
        <v>47</v>
      </c>
      <c r="C82" s="136" t="s">
        <v>51</v>
      </c>
      <c r="D82" s="142" t="s">
        <v>17</v>
      </c>
      <c r="E82" s="142" t="s">
        <v>8</v>
      </c>
      <c r="F82" s="142" t="s">
        <v>151</v>
      </c>
      <c r="G82" s="142" t="s">
        <v>152</v>
      </c>
      <c r="H82" s="136" t="s">
        <v>65</v>
      </c>
      <c r="I82" s="139">
        <f t="shared" si="7"/>
        <v>20</v>
      </c>
      <c r="J82" s="139">
        <f t="shared" si="7"/>
        <v>0</v>
      </c>
      <c r="K82" s="139">
        <f t="shared" si="7"/>
        <v>0</v>
      </c>
    </row>
    <row r="83" spans="1:11" ht="38.25">
      <c r="A83" s="129" t="str">
        <f ca="1">A87</f>
        <v>Иные закупки товаров, работ и услуг для обеспечения государственных (муниципальных) нужд</v>
      </c>
      <c r="B83" s="136" t="s">
        <v>47</v>
      </c>
      <c r="C83" s="136" t="s">
        <v>51</v>
      </c>
      <c r="D83" s="142" t="s">
        <v>17</v>
      </c>
      <c r="E83" s="142" t="s">
        <v>8</v>
      </c>
      <c r="F83" s="142" t="s">
        <v>151</v>
      </c>
      <c r="G83" s="142" t="s">
        <v>152</v>
      </c>
      <c r="H83" s="136" t="s">
        <v>66</v>
      </c>
      <c r="I83" s="139">
        <f ca="1">'Приложение 2'!J83</f>
        <v>20</v>
      </c>
      <c r="J83" s="139">
        <f ca="1">'Приложение 2'!K83</f>
        <v>0</v>
      </c>
      <c r="K83" s="139">
        <f ca="1">'Приложение 2'!L83</f>
        <v>0</v>
      </c>
    </row>
    <row r="84" spans="1:11" ht="31.5" customHeight="1">
      <c r="A84" s="151" t="str">
        <f ca="1">'Приложение 2'!A84</f>
        <v>Основное мероприятия "Освещение территории сельского поселения"</v>
      </c>
      <c r="B84" s="136" t="s">
        <v>47</v>
      </c>
      <c r="C84" s="136" t="s">
        <v>51</v>
      </c>
      <c r="D84" s="142" t="s">
        <v>17</v>
      </c>
      <c r="E84" s="142" t="s">
        <v>77</v>
      </c>
      <c r="F84" s="142" t="s">
        <v>169</v>
      </c>
      <c r="G84" s="142"/>
      <c r="H84" s="136"/>
      <c r="I84" s="139">
        <f>I85</f>
        <v>150</v>
      </c>
      <c r="J84" s="139">
        <f>J85</f>
        <v>23</v>
      </c>
      <c r="K84" s="139">
        <f>K85</f>
        <v>7.6</v>
      </c>
    </row>
    <row r="85" spans="1:11">
      <c r="A85" s="149" t="s">
        <v>122</v>
      </c>
      <c r="B85" s="136" t="s">
        <v>47</v>
      </c>
      <c r="C85" s="136" t="s">
        <v>51</v>
      </c>
      <c r="D85" s="142" t="s">
        <v>17</v>
      </c>
      <c r="E85" s="142" t="s">
        <v>77</v>
      </c>
      <c r="F85" s="142" t="s">
        <v>169</v>
      </c>
      <c r="G85" s="142" t="s">
        <v>121</v>
      </c>
      <c r="H85" s="136"/>
      <c r="I85" s="139">
        <f t="shared" ref="I85:K86" si="8">I86</f>
        <v>150</v>
      </c>
      <c r="J85" s="139">
        <f t="shared" si="8"/>
        <v>23</v>
      </c>
      <c r="K85" s="139">
        <f t="shared" si="8"/>
        <v>7.6</v>
      </c>
    </row>
    <row r="86" spans="1:11" ht="38.25">
      <c r="A86" s="129" t="s">
        <v>173</v>
      </c>
      <c r="B86" s="136" t="s">
        <v>47</v>
      </c>
      <c r="C86" s="136" t="s">
        <v>51</v>
      </c>
      <c r="D86" s="142" t="s">
        <v>17</v>
      </c>
      <c r="E86" s="142" t="s">
        <v>77</v>
      </c>
      <c r="F86" s="142" t="s">
        <v>169</v>
      </c>
      <c r="G86" s="142" t="s">
        <v>121</v>
      </c>
      <c r="H86" s="136" t="s">
        <v>65</v>
      </c>
      <c r="I86" s="139">
        <f t="shared" si="8"/>
        <v>150</v>
      </c>
      <c r="J86" s="139">
        <f t="shared" si="8"/>
        <v>23</v>
      </c>
      <c r="K86" s="139">
        <f t="shared" si="8"/>
        <v>7.6</v>
      </c>
    </row>
    <row r="87" spans="1:11" ht="38.25">
      <c r="A87" s="129" t="s">
        <v>43</v>
      </c>
      <c r="B87" s="136" t="s">
        <v>47</v>
      </c>
      <c r="C87" s="136" t="s">
        <v>51</v>
      </c>
      <c r="D87" s="142" t="s">
        <v>17</v>
      </c>
      <c r="E87" s="142" t="s">
        <v>77</v>
      </c>
      <c r="F87" s="142" t="s">
        <v>169</v>
      </c>
      <c r="G87" s="142" t="s">
        <v>121</v>
      </c>
      <c r="H87" s="136" t="s">
        <v>66</v>
      </c>
      <c r="I87" s="139">
        <f ca="1">'Приложение 2'!J87</f>
        <v>150</v>
      </c>
      <c r="J87" s="139">
        <f ca="1">'Приложение 2'!K87</f>
        <v>23</v>
      </c>
      <c r="K87" s="139">
        <f ca="1">'Приложение 2'!L87</f>
        <v>7.6</v>
      </c>
    </row>
    <row r="88" spans="1:11">
      <c r="A88" s="131" t="s">
        <v>57</v>
      </c>
      <c r="B88" s="132" t="s">
        <v>17</v>
      </c>
      <c r="C88" s="136"/>
      <c r="D88" s="142"/>
      <c r="E88" s="142"/>
      <c r="F88" s="142"/>
      <c r="G88" s="142"/>
      <c r="H88" s="138"/>
      <c r="I88" s="139">
        <f t="shared" ref="I88:K93" si="9">I89</f>
        <v>158</v>
      </c>
      <c r="J88" s="141">
        <f t="shared" si="9"/>
        <v>138.4</v>
      </c>
      <c r="K88" s="139">
        <f t="shared" si="9"/>
        <v>138.4</v>
      </c>
    </row>
    <row r="89" spans="1:11">
      <c r="A89" s="129" t="s">
        <v>58</v>
      </c>
      <c r="B89" s="136" t="s">
        <v>17</v>
      </c>
      <c r="C89" s="136" t="s">
        <v>35</v>
      </c>
      <c r="D89" s="142"/>
      <c r="E89" s="142"/>
      <c r="F89" s="142"/>
      <c r="G89" s="142"/>
      <c r="H89" s="138"/>
      <c r="I89" s="139">
        <f t="shared" si="9"/>
        <v>158</v>
      </c>
      <c r="J89" s="139">
        <f t="shared" si="9"/>
        <v>138.4</v>
      </c>
      <c r="K89" s="139">
        <f t="shared" si="9"/>
        <v>138.4</v>
      </c>
    </row>
    <row r="90" spans="1:11" ht="63.75">
      <c r="A90" s="129" t="s">
        <v>158</v>
      </c>
      <c r="B90" s="136" t="s">
        <v>17</v>
      </c>
      <c r="C90" s="136" t="s">
        <v>35</v>
      </c>
      <c r="D90" s="142" t="s">
        <v>76</v>
      </c>
      <c r="E90" s="142"/>
      <c r="F90" s="142"/>
      <c r="G90" s="142"/>
      <c r="H90" s="138"/>
      <c r="I90" s="139">
        <f t="shared" si="9"/>
        <v>158</v>
      </c>
      <c r="J90" s="139">
        <f t="shared" si="9"/>
        <v>138.4</v>
      </c>
      <c r="K90" s="139">
        <f t="shared" si="9"/>
        <v>138.4</v>
      </c>
    </row>
    <row r="91" spans="1:11" ht="76.5">
      <c r="A91" s="129" t="s">
        <v>164</v>
      </c>
      <c r="B91" s="136" t="s">
        <v>17</v>
      </c>
      <c r="C91" s="136" t="s">
        <v>35</v>
      </c>
      <c r="D91" s="142" t="s">
        <v>76</v>
      </c>
      <c r="E91" s="142" t="s">
        <v>8</v>
      </c>
      <c r="F91" s="142"/>
      <c r="G91" s="142"/>
      <c r="H91" s="138"/>
      <c r="I91" s="139">
        <f>I92</f>
        <v>158</v>
      </c>
      <c r="J91" s="139">
        <f>J92</f>
        <v>138.4</v>
      </c>
      <c r="K91" s="139">
        <f>K92</f>
        <v>138.4</v>
      </c>
    </row>
    <row r="92" spans="1:11" ht="25.5">
      <c r="A92" s="129" t="s">
        <v>59</v>
      </c>
      <c r="B92" s="136" t="s">
        <v>17</v>
      </c>
      <c r="C92" s="136" t="s">
        <v>35</v>
      </c>
      <c r="D92" s="142" t="s">
        <v>76</v>
      </c>
      <c r="E92" s="142" t="s">
        <v>8</v>
      </c>
      <c r="F92" s="142" t="s">
        <v>61</v>
      </c>
      <c r="G92" s="142" t="s">
        <v>79</v>
      </c>
      <c r="H92" s="138"/>
      <c r="I92" s="139">
        <f t="shared" si="9"/>
        <v>158</v>
      </c>
      <c r="J92" s="139">
        <f t="shared" si="9"/>
        <v>138.4</v>
      </c>
      <c r="K92" s="139">
        <f t="shared" si="9"/>
        <v>138.4</v>
      </c>
    </row>
    <row r="93" spans="1:11" ht="25.5">
      <c r="A93" s="129" t="s">
        <v>53</v>
      </c>
      <c r="B93" s="136" t="s">
        <v>17</v>
      </c>
      <c r="C93" s="136" t="s">
        <v>35</v>
      </c>
      <c r="D93" s="142" t="s">
        <v>76</v>
      </c>
      <c r="E93" s="142" t="s">
        <v>8</v>
      </c>
      <c r="F93" s="142" t="s">
        <v>61</v>
      </c>
      <c r="G93" s="142" t="s">
        <v>79</v>
      </c>
      <c r="H93" s="138" t="s">
        <v>70</v>
      </c>
      <c r="I93" s="139">
        <f>I94</f>
        <v>158</v>
      </c>
      <c r="J93" s="139">
        <f t="shared" si="9"/>
        <v>138.4</v>
      </c>
      <c r="K93" s="139">
        <f t="shared" si="9"/>
        <v>138.4</v>
      </c>
    </row>
    <row r="94" spans="1:11" ht="25.5">
      <c r="A94" s="153" t="s">
        <v>60</v>
      </c>
      <c r="B94" s="154" t="s">
        <v>17</v>
      </c>
      <c r="C94" s="154" t="s">
        <v>35</v>
      </c>
      <c r="D94" s="155" t="s">
        <v>76</v>
      </c>
      <c r="E94" s="155" t="s">
        <v>8</v>
      </c>
      <c r="F94" s="155" t="s">
        <v>61</v>
      </c>
      <c r="G94" s="155" t="s">
        <v>79</v>
      </c>
      <c r="H94" s="156" t="s">
        <v>71</v>
      </c>
      <c r="I94" s="157">
        <f ca="1">'Приложение 2'!J94</f>
        <v>158</v>
      </c>
      <c r="J94" s="157">
        <f ca="1">'Приложение 2'!K94</f>
        <v>138.4</v>
      </c>
      <c r="K94" s="157">
        <f ca="1">'Приложение 2'!L94</f>
        <v>138.4</v>
      </c>
    </row>
    <row r="95" spans="1:11" ht="29.25" customHeight="1">
      <c r="A95" s="153" t="str">
        <f ca="1">'Приложение 2'!A95</f>
        <v>Обслуживание государственного (муниципального)долга</v>
      </c>
      <c r="B95" s="154" t="s">
        <v>167</v>
      </c>
      <c r="C95" s="154"/>
      <c r="D95" s="164"/>
      <c r="E95" s="164"/>
      <c r="F95" s="164"/>
      <c r="G95" s="164"/>
      <c r="H95" s="156"/>
      <c r="I95" s="157">
        <f t="shared" ref="I95:K100" si="10">I96</f>
        <v>0.7</v>
      </c>
      <c r="J95" s="157">
        <f t="shared" si="10"/>
        <v>0.7</v>
      </c>
      <c r="K95" s="157">
        <f t="shared" si="10"/>
        <v>0.7</v>
      </c>
    </row>
    <row r="96" spans="1:11" ht="30.75" customHeight="1">
      <c r="A96" s="153" t="str">
        <f ca="1">'Приложение 2'!A96</f>
        <v>Обслуживание государственного (муниципального) внутреннего долга</v>
      </c>
      <c r="B96" s="154" t="s">
        <v>167</v>
      </c>
      <c r="C96" s="154" t="s">
        <v>35</v>
      </c>
      <c r="D96" s="164"/>
      <c r="E96" s="164"/>
      <c r="F96" s="164"/>
      <c r="G96" s="164"/>
      <c r="H96" s="156"/>
      <c r="I96" s="157">
        <f t="shared" si="10"/>
        <v>0.7</v>
      </c>
      <c r="J96" s="157">
        <f t="shared" si="10"/>
        <v>0.7</v>
      </c>
      <c r="K96" s="157">
        <f t="shared" si="10"/>
        <v>0.7</v>
      </c>
    </row>
    <row r="97" spans="1:11" ht="63.75" customHeight="1">
      <c r="A97" s="153" t="str">
        <f ca="1">'Приложение 2'!A97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97" s="154" t="s">
        <v>167</v>
      </c>
      <c r="C97" s="154" t="s">
        <v>35</v>
      </c>
      <c r="D97" s="164" t="s">
        <v>76</v>
      </c>
      <c r="E97" s="164"/>
      <c r="F97" s="164"/>
      <c r="G97" s="164"/>
      <c r="H97" s="156"/>
      <c r="I97" s="157">
        <f t="shared" si="10"/>
        <v>0.7</v>
      </c>
      <c r="J97" s="157">
        <f t="shared" si="10"/>
        <v>0.7</v>
      </c>
      <c r="K97" s="157">
        <f t="shared" si="10"/>
        <v>0.7</v>
      </c>
    </row>
    <row r="98" spans="1:11" ht="79.5" customHeight="1">
      <c r="A98" s="153" t="str">
        <f ca="1">'Приложение 2'!A91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98" s="154" t="s">
        <v>167</v>
      </c>
      <c r="C98" s="154" t="s">
        <v>35</v>
      </c>
      <c r="D98" s="164" t="s">
        <v>76</v>
      </c>
      <c r="E98" s="164" t="s">
        <v>8</v>
      </c>
      <c r="F98" s="164"/>
      <c r="G98" s="164"/>
      <c r="H98" s="156"/>
      <c r="I98" s="157">
        <f t="shared" si="10"/>
        <v>0.7</v>
      </c>
      <c r="J98" s="157">
        <f t="shared" si="10"/>
        <v>0.7</v>
      </c>
      <c r="K98" s="157">
        <f t="shared" si="10"/>
        <v>0.7</v>
      </c>
    </row>
    <row r="99" spans="1:11" ht="31.5" customHeight="1">
      <c r="A99" s="153" t="str">
        <f ca="1">'Приложение 2'!A99</f>
        <v>Процентные платежи по муниципальному долгу</v>
      </c>
      <c r="B99" s="154" t="s">
        <v>167</v>
      </c>
      <c r="C99" s="154" t="s">
        <v>35</v>
      </c>
      <c r="D99" s="164" t="s">
        <v>76</v>
      </c>
      <c r="E99" s="164" t="s">
        <v>8</v>
      </c>
      <c r="F99" s="164" t="s">
        <v>61</v>
      </c>
      <c r="G99" s="164" t="s">
        <v>180</v>
      </c>
      <c r="H99" s="156"/>
      <c r="I99" s="157">
        <f t="shared" si="10"/>
        <v>0.7</v>
      </c>
      <c r="J99" s="157">
        <f t="shared" si="10"/>
        <v>0.7</v>
      </c>
      <c r="K99" s="157">
        <f t="shared" si="10"/>
        <v>0.7</v>
      </c>
    </row>
    <row r="100" spans="1:11" ht="30" customHeight="1">
      <c r="A100" s="153" t="str">
        <f ca="1">'Приложение 2'!A100</f>
        <v>Обслуживание государственного (муниципального) долга</v>
      </c>
      <c r="B100" s="154" t="s">
        <v>167</v>
      </c>
      <c r="C100" s="154" t="s">
        <v>35</v>
      </c>
      <c r="D100" s="164" t="s">
        <v>76</v>
      </c>
      <c r="E100" s="164" t="s">
        <v>8</v>
      </c>
      <c r="F100" s="164" t="s">
        <v>61</v>
      </c>
      <c r="G100" s="164" t="s">
        <v>180</v>
      </c>
      <c r="H100" s="156" t="s">
        <v>181</v>
      </c>
      <c r="I100" s="157">
        <f t="shared" si="10"/>
        <v>0.7</v>
      </c>
      <c r="J100" s="157">
        <f t="shared" si="10"/>
        <v>0.7</v>
      </c>
      <c r="K100" s="157">
        <f t="shared" si="10"/>
        <v>0.7</v>
      </c>
    </row>
    <row r="101" spans="1:11" ht="17.25" customHeight="1">
      <c r="A101" s="153" t="str">
        <f ca="1">'Приложение 2'!A101</f>
        <v>Обслуживание муниципального долга</v>
      </c>
      <c r="B101" s="154" t="s">
        <v>167</v>
      </c>
      <c r="C101" s="154" t="s">
        <v>35</v>
      </c>
      <c r="D101" s="164" t="s">
        <v>76</v>
      </c>
      <c r="E101" s="164" t="s">
        <v>8</v>
      </c>
      <c r="F101" s="164" t="s">
        <v>61</v>
      </c>
      <c r="G101" s="165" t="s">
        <v>180</v>
      </c>
      <c r="H101" s="156" t="s">
        <v>182</v>
      </c>
      <c r="I101" s="157">
        <f ca="1">'Приложение 2'!J101</f>
        <v>0.7</v>
      </c>
      <c r="J101" s="157">
        <f ca="1">'Приложение 2'!K101</f>
        <v>0.7</v>
      </c>
      <c r="K101" s="157">
        <f ca="1">'Приложение 2'!L101</f>
        <v>0.7</v>
      </c>
    </row>
    <row r="102" spans="1:11">
      <c r="A102" s="129" t="str">
        <f ca="1">'Приложение 2'!A102</f>
        <v>Условно утвержденные расходы</v>
      </c>
      <c r="B102" s="136" t="s">
        <v>137</v>
      </c>
      <c r="C102" s="136"/>
      <c r="D102" s="164"/>
      <c r="E102" s="164"/>
      <c r="F102" s="164"/>
      <c r="G102" s="164"/>
      <c r="H102" s="144"/>
      <c r="I102" s="141"/>
      <c r="J102" s="141">
        <f ca="1">'Приложение 2'!K102</f>
        <v>46.8</v>
      </c>
      <c r="K102" s="141">
        <f ca="1">'Приложение 2'!L102</f>
        <v>99.5</v>
      </c>
    </row>
    <row r="103" spans="1:11">
      <c r="A103" s="160" t="str">
        <f ca="1">'Приложение 2'!A103</f>
        <v>Условно утвержденные расходы</v>
      </c>
      <c r="B103" s="136" t="s">
        <v>137</v>
      </c>
      <c r="C103" s="136" t="s">
        <v>137</v>
      </c>
      <c r="D103" s="164"/>
      <c r="E103" s="164"/>
      <c r="F103" s="164"/>
      <c r="G103" s="164"/>
      <c r="H103" s="138"/>
      <c r="I103" s="139"/>
      <c r="J103" s="139">
        <f ca="1">'Приложение 2'!K103</f>
        <v>46.8</v>
      </c>
      <c r="K103" s="139">
        <f ca="1">'Приложение 2'!L103</f>
        <v>99.5</v>
      </c>
    </row>
    <row r="104" spans="1:11" ht="54" customHeight="1">
      <c r="A104" s="129" t="str">
        <f ca="1">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104" s="136" t="s">
        <v>137</v>
      </c>
      <c r="C104" s="136" t="s">
        <v>137</v>
      </c>
      <c r="D104" s="164" t="s">
        <v>138</v>
      </c>
      <c r="E104" s="164"/>
      <c r="F104" s="164"/>
      <c r="G104" s="164"/>
      <c r="H104" s="138"/>
      <c r="I104" s="139"/>
      <c r="J104" s="139">
        <f ca="1">'Приложение 2'!K104</f>
        <v>46.8</v>
      </c>
      <c r="K104" s="139">
        <f ca="1">'Приложение 2'!L104</f>
        <v>99.5</v>
      </c>
    </row>
    <row r="105" spans="1:11">
      <c r="A105" s="129" t="str">
        <f ca="1">'Приложение 2'!A105</f>
        <v xml:space="preserve">Высшее должностное лицо </v>
      </c>
      <c r="B105" s="136" t="s">
        <v>137</v>
      </c>
      <c r="C105" s="136" t="s">
        <v>137</v>
      </c>
      <c r="D105" s="164" t="s">
        <v>138</v>
      </c>
      <c r="E105" s="164" t="s">
        <v>8</v>
      </c>
      <c r="F105" s="164"/>
      <c r="G105" s="164"/>
      <c r="H105" s="138"/>
      <c r="I105" s="139"/>
      <c r="J105" s="139">
        <f ca="1">'Приложение 2'!K105</f>
        <v>46.8</v>
      </c>
      <c r="K105" s="139">
        <f ca="1">'Приложение 2'!L105</f>
        <v>99.5</v>
      </c>
    </row>
    <row r="106" spans="1:11">
      <c r="A106" s="129" t="str">
        <f ca="1">'Приложение 2'!A106</f>
        <v>Условно утвержденные расходы</v>
      </c>
      <c r="B106" s="136" t="s">
        <v>137</v>
      </c>
      <c r="C106" s="136" t="s">
        <v>137</v>
      </c>
      <c r="D106" s="164" t="s">
        <v>138</v>
      </c>
      <c r="E106" s="164" t="s">
        <v>8</v>
      </c>
      <c r="F106" s="164" t="s">
        <v>61</v>
      </c>
      <c r="G106" s="164" t="s">
        <v>139</v>
      </c>
      <c r="H106" s="138"/>
      <c r="I106" s="139"/>
      <c r="J106" s="139">
        <f ca="1">'Приложение 2'!K106</f>
        <v>46.8</v>
      </c>
      <c r="K106" s="139">
        <f ca="1">'Приложение 2'!L106</f>
        <v>99.5</v>
      </c>
    </row>
    <row r="107" spans="1:11">
      <c r="A107" s="129" t="str">
        <f ca="1">'Приложение 2'!A107</f>
        <v>Иные бюджетные ассигнования</v>
      </c>
      <c r="B107" s="136" t="s">
        <v>137</v>
      </c>
      <c r="C107" s="136" t="s">
        <v>137</v>
      </c>
      <c r="D107" s="164" t="s">
        <v>138</v>
      </c>
      <c r="E107" s="164" t="s">
        <v>8</v>
      </c>
      <c r="F107" s="164" t="s">
        <v>61</v>
      </c>
      <c r="G107" s="164" t="s">
        <v>139</v>
      </c>
      <c r="H107" s="138" t="s">
        <v>67</v>
      </c>
      <c r="I107" s="139"/>
      <c r="J107" s="139">
        <f ca="1">'Приложение 2'!K107</f>
        <v>46.8</v>
      </c>
      <c r="K107" s="139">
        <f ca="1">'Приложение 2'!L107</f>
        <v>99.5</v>
      </c>
    </row>
    <row r="108" spans="1:11">
      <c r="A108" s="129" t="str">
        <f ca="1">'Приложение 2'!A108</f>
        <v>Резервные средства</v>
      </c>
      <c r="B108" s="136" t="s">
        <v>137</v>
      </c>
      <c r="C108" s="136" t="s">
        <v>137</v>
      </c>
      <c r="D108" s="164" t="s">
        <v>138</v>
      </c>
      <c r="E108" s="164" t="s">
        <v>8</v>
      </c>
      <c r="F108" s="164" t="s">
        <v>61</v>
      </c>
      <c r="G108" s="164" t="s">
        <v>139</v>
      </c>
      <c r="H108" s="138" t="s">
        <v>69</v>
      </c>
      <c r="I108" s="139"/>
      <c r="J108" s="139">
        <f ca="1">'Приложение 2'!K108</f>
        <v>46.8</v>
      </c>
      <c r="K108" s="139">
        <f ca="1">'Приложение 2'!L108</f>
        <v>99.5</v>
      </c>
    </row>
  </sheetData>
  <autoFilter ref="A1:K108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B1:L1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A127:IV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B1:L1"/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53">
    <cfRule type="expression" dxfId="14" priority="28" stopIfTrue="1">
      <formula>$F53=""</formula>
    </cfRule>
    <cfRule type="expression" dxfId="13" priority="29" stopIfTrue="1">
      <formula>#REF!&lt;&gt;""</formula>
    </cfRule>
    <cfRule type="expression" dxfId="12" priority="30" stopIfTrue="1">
      <formula>AND($G53="",$F53&lt;&gt;"")</formula>
    </cfRule>
  </conditionalFormatting>
  <conditionalFormatting sqref="A53:A54">
    <cfRule type="expression" dxfId="11" priority="1" stopIfTrue="1">
      <formula>$F53=""</formula>
    </cfRule>
    <cfRule type="expression" dxfId="10" priority="2" stopIfTrue="1">
      <formula>#REF!&lt;&gt;""</formula>
    </cfRule>
    <cfRule type="expression" dxfId="9" priority="3" stopIfTrue="1">
      <formula>AND($G53="",$F53&lt;&gt;"")</formula>
    </cfRule>
    <cfRule type="expression" dxfId="5" priority="7" stopIfTrue="1">
      <formula>$F53=""</formula>
    </cfRule>
    <cfRule type="expression" dxfId="4" priority="8" stopIfTrue="1">
      <formula>#REF!&lt;&gt;""</formula>
    </cfRule>
    <cfRule type="expression" dxfId="3" priority="9" stopIfTrue="1">
      <formula>AND($G53="",$F53&lt;&gt;"")</formula>
    </cfRule>
  </conditionalFormatting>
  <conditionalFormatting sqref="B19:C19">
    <cfRule type="expression" dxfId="8" priority="10" stopIfTrue="1">
      <formula>$F19=""</formula>
    </cfRule>
    <cfRule type="expression" dxfId="7" priority="11" stopIfTrue="1">
      <formula>#REF!&lt;&gt;""</formula>
    </cfRule>
    <cfRule type="expression" dxfId="6" priority="12" stopIfTrue="1">
      <formula>AND($G19="",$F19&lt;&gt;"")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29"/>
  <sheetViews>
    <sheetView view="pageBreakPreview" topLeftCell="A113" zoomScaleSheetLayoutView="100" workbookViewId="0">
      <selection activeCell="N106" sqref="N106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2" customWidth="1"/>
    <col min="14" max="14" width="15.6640625" bestFit="1" customWidth="1"/>
  </cols>
  <sheetData>
    <row r="1" spans="1:12" ht="306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217</v>
      </c>
      <c r="J1" s="181"/>
      <c r="K1" s="181"/>
      <c r="L1" s="181"/>
    </row>
    <row r="2" spans="1:12" ht="129.75" customHeight="1">
      <c r="A2" s="182" t="s">
        <v>195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3" t="s">
        <v>1</v>
      </c>
      <c r="J3" s="183"/>
      <c r="K3" s="183"/>
      <c r="L3" s="183"/>
    </row>
    <row r="4" spans="1:12" ht="19.5" customHeight="1">
      <c r="A4" s="184" t="s">
        <v>2</v>
      </c>
      <c r="B4" s="184" t="s">
        <v>5</v>
      </c>
      <c r="C4" s="184"/>
      <c r="D4" s="184"/>
      <c r="E4" s="184"/>
      <c r="F4" s="184" t="s">
        <v>22</v>
      </c>
      <c r="G4" s="184" t="s">
        <v>3</v>
      </c>
      <c r="H4" s="184" t="s">
        <v>4</v>
      </c>
      <c r="I4" s="184" t="s">
        <v>21</v>
      </c>
      <c r="J4" s="184" t="s">
        <v>7</v>
      </c>
      <c r="K4" s="184"/>
      <c r="L4" s="184"/>
    </row>
    <row r="5" spans="1:12" ht="14.85" customHeight="1">
      <c r="A5" s="184" t="s">
        <v>0</v>
      </c>
      <c r="B5" s="184" t="s">
        <v>0</v>
      </c>
      <c r="C5" s="184"/>
      <c r="D5" s="184"/>
      <c r="E5" s="184"/>
      <c r="F5" s="184" t="s">
        <v>0</v>
      </c>
      <c r="G5" s="184" t="s">
        <v>0</v>
      </c>
      <c r="H5" s="184" t="s">
        <v>0</v>
      </c>
      <c r="I5" s="184" t="s">
        <v>0</v>
      </c>
      <c r="J5" s="103" t="s">
        <v>154</v>
      </c>
      <c r="K5" s="103" t="s">
        <v>175</v>
      </c>
      <c r="L5" s="103" t="s">
        <v>192</v>
      </c>
    </row>
    <row r="6" spans="1:12" ht="13.7" customHeight="1">
      <c r="A6" s="101" t="s">
        <v>8</v>
      </c>
      <c r="B6" s="101" t="s">
        <v>9</v>
      </c>
      <c r="C6" s="101" t="s">
        <v>10</v>
      </c>
      <c r="D6" s="101" t="s">
        <v>11</v>
      </c>
      <c r="E6" s="101" t="s">
        <v>12</v>
      </c>
      <c r="F6" s="101" t="s">
        <v>13</v>
      </c>
      <c r="G6" s="101" t="s">
        <v>14</v>
      </c>
      <c r="H6" s="101" t="s">
        <v>15</v>
      </c>
      <c r="I6" s="101" t="s">
        <v>16</v>
      </c>
      <c r="J6" s="101" t="s">
        <v>17</v>
      </c>
      <c r="K6" s="101" t="s">
        <v>18</v>
      </c>
      <c r="L6" s="101" t="s">
        <v>20</v>
      </c>
    </row>
    <row r="7" spans="1:12" ht="13.7" customHeight="1">
      <c r="A7" s="166" t="s">
        <v>19</v>
      </c>
      <c r="B7" s="167" t="s">
        <v>0</v>
      </c>
      <c r="C7" s="167" t="s">
        <v>0</v>
      </c>
      <c r="D7" s="167" t="s">
        <v>0</v>
      </c>
      <c r="E7" s="167" t="s">
        <v>0</v>
      </c>
      <c r="F7" s="167" t="s">
        <v>0</v>
      </c>
      <c r="G7" s="167" t="s">
        <v>0</v>
      </c>
      <c r="H7" s="167" t="s">
        <v>0</v>
      </c>
      <c r="I7" s="167" t="s">
        <v>0</v>
      </c>
      <c r="J7" s="168">
        <f>J8+J23+J31+J75</f>
        <v>2812.7</v>
      </c>
      <c r="K7" s="168">
        <f>K8+K23+K31+K75</f>
        <v>2017.8</v>
      </c>
      <c r="L7" s="168">
        <f>L8+L23+L31+L75</f>
        <v>2134.6</v>
      </c>
    </row>
    <row r="8" spans="1:12" ht="90.75" customHeight="1">
      <c r="A8" s="149" t="str">
        <f ca="1">'Приложение 2'!A79</f>
        <v>Муниципальная программа "Комплексного развития социальной инфраструктуры Кочуновского сельского поселения  Ромодановского муниципального района Республики Мордовия на  2018-2028 года"( с перспективой развития до 2030 года)</v>
      </c>
      <c r="B8" s="169" t="s">
        <v>17</v>
      </c>
      <c r="C8" s="169"/>
      <c r="D8" s="169"/>
      <c r="E8" s="169"/>
      <c r="F8" s="144"/>
      <c r="G8" s="170"/>
      <c r="H8" s="170"/>
      <c r="I8" s="170"/>
      <c r="J8" s="171">
        <f>J16+J9</f>
        <v>170</v>
      </c>
      <c r="K8" s="171">
        <f>K16+K9</f>
        <v>23</v>
      </c>
      <c r="L8" s="171">
        <f>L16+L9</f>
        <v>7.6</v>
      </c>
    </row>
    <row r="9" spans="1:12" ht="29.25" customHeight="1">
      <c r="A9" s="130" t="str">
        <f ca="1">'Приложение 2'!A80</f>
        <v>Основное мероприятия "Благоустройство территории"</v>
      </c>
      <c r="B9" s="169" t="s">
        <v>17</v>
      </c>
      <c r="C9" s="169" t="s">
        <v>77</v>
      </c>
      <c r="D9" s="169" t="s">
        <v>151</v>
      </c>
      <c r="E9" s="169"/>
      <c r="F9" s="140"/>
      <c r="G9" s="172"/>
      <c r="H9" s="172"/>
      <c r="I9" s="172"/>
      <c r="J9" s="171">
        <f>J10</f>
        <v>20</v>
      </c>
      <c r="K9" s="171">
        <f>K10</f>
        <v>0</v>
      </c>
      <c r="L9" s="171">
        <f>L10</f>
        <v>0</v>
      </c>
    </row>
    <row r="10" spans="1:12" ht="25.5" customHeight="1">
      <c r="A10" s="130" t="str">
        <f ca="1">'Приложение 2'!A81</f>
        <v xml:space="preserve">Прочие мероприятия по благоустройству </v>
      </c>
      <c r="B10" s="169" t="s">
        <v>17</v>
      </c>
      <c r="C10" s="169" t="s">
        <v>77</v>
      </c>
      <c r="D10" s="169" t="s">
        <v>151</v>
      </c>
      <c r="E10" s="169" t="s">
        <v>152</v>
      </c>
      <c r="F10" s="140"/>
      <c r="G10" s="172"/>
      <c r="H10" s="172"/>
      <c r="I10" s="172"/>
      <c r="J10" s="171">
        <f t="shared" ref="J10:L14" si="0">J11</f>
        <v>20</v>
      </c>
      <c r="K10" s="171">
        <f t="shared" si="0"/>
        <v>0</v>
      </c>
      <c r="L10" s="171">
        <f t="shared" si="0"/>
        <v>0</v>
      </c>
    </row>
    <row r="11" spans="1:12" ht="45.75" customHeight="1">
      <c r="A11" s="130" t="str">
        <f>A18</f>
        <v>Закупка товаров, работ и услуг для  обеспечения государственных (муниципальных) нужд</v>
      </c>
      <c r="B11" s="169" t="s">
        <v>17</v>
      </c>
      <c r="C11" s="169" t="s">
        <v>77</v>
      </c>
      <c r="D11" s="169" t="s">
        <v>151</v>
      </c>
      <c r="E11" s="169" t="s">
        <v>152</v>
      </c>
      <c r="F11" s="140" t="s">
        <v>65</v>
      </c>
      <c r="G11" s="172"/>
      <c r="H11" s="172"/>
      <c r="I11" s="172"/>
      <c r="J11" s="171">
        <f t="shared" si="0"/>
        <v>20</v>
      </c>
      <c r="K11" s="171">
        <f t="shared" si="0"/>
        <v>0</v>
      </c>
      <c r="L11" s="171">
        <f t="shared" si="0"/>
        <v>0</v>
      </c>
    </row>
    <row r="12" spans="1:12" ht="40.5" customHeight="1">
      <c r="A12" s="130" t="str">
        <f>A19</f>
        <v>Иные закупки товаров, работ и услуг для обеспечения государственных (муниципальных) нужд</v>
      </c>
      <c r="B12" s="169" t="s">
        <v>17</v>
      </c>
      <c r="C12" s="169" t="s">
        <v>77</v>
      </c>
      <c r="D12" s="169" t="s">
        <v>151</v>
      </c>
      <c r="E12" s="169" t="s">
        <v>152</v>
      </c>
      <c r="F12" s="140" t="s">
        <v>66</v>
      </c>
      <c r="G12" s="172"/>
      <c r="H12" s="172"/>
      <c r="I12" s="172"/>
      <c r="J12" s="171">
        <f t="shared" si="0"/>
        <v>20</v>
      </c>
      <c r="K12" s="171">
        <f t="shared" si="0"/>
        <v>0</v>
      </c>
      <c r="L12" s="171">
        <f t="shared" si="0"/>
        <v>0</v>
      </c>
    </row>
    <row r="13" spans="1:12" ht="19.5" customHeight="1">
      <c r="A13" s="130" t="str">
        <f>A20</f>
        <v>Жилищно-коммунальное хозяйство</v>
      </c>
      <c r="B13" s="169" t="s">
        <v>17</v>
      </c>
      <c r="C13" s="169" t="s">
        <v>77</v>
      </c>
      <c r="D13" s="169" t="s">
        <v>151</v>
      </c>
      <c r="E13" s="169" t="s">
        <v>152</v>
      </c>
      <c r="F13" s="140" t="s">
        <v>66</v>
      </c>
      <c r="G13" s="172" t="s">
        <v>47</v>
      </c>
      <c r="H13" s="172"/>
      <c r="I13" s="172"/>
      <c r="J13" s="171">
        <f t="shared" si="0"/>
        <v>20</v>
      </c>
      <c r="K13" s="171">
        <f t="shared" si="0"/>
        <v>0</v>
      </c>
      <c r="L13" s="171">
        <f t="shared" si="0"/>
        <v>0</v>
      </c>
    </row>
    <row r="14" spans="1:12" ht="18" customHeight="1">
      <c r="A14" s="130" t="str">
        <f>A21</f>
        <v>Благоустройство</v>
      </c>
      <c r="B14" s="169" t="s">
        <v>17</v>
      </c>
      <c r="C14" s="169" t="s">
        <v>77</v>
      </c>
      <c r="D14" s="169" t="s">
        <v>151</v>
      </c>
      <c r="E14" s="169" t="s">
        <v>152</v>
      </c>
      <c r="F14" s="140" t="s">
        <v>66</v>
      </c>
      <c r="G14" s="172" t="s">
        <v>47</v>
      </c>
      <c r="H14" s="172" t="s">
        <v>51</v>
      </c>
      <c r="I14" s="172"/>
      <c r="J14" s="171">
        <f t="shared" si="0"/>
        <v>20</v>
      </c>
      <c r="K14" s="171">
        <f t="shared" si="0"/>
        <v>0</v>
      </c>
      <c r="L14" s="171">
        <f t="shared" si="0"/>
        <v>0</v>
      </c>
    </row>
    <row r="15" spans="1:12" ht="51" customHeight="1">
      <c r="A15" s="130" t="str">
        <f>A22</f>
        <v>Администрация Кочуновского сельского поселения Ромодановского муниципального района Республики Мордовия</v>
      </c>
      <c r="B15" s="169" t="s">
        <v>17</v>
      </c>
      <c r="C15" s="169" t="s">
        <v>77</v>
      </c>
      <c r="D15" s="169" t="s">
        <v>151</v>
      </c>
      <c r="E15" s="169" t="s">
        <v>152</v>
      </c>
      <c r="F15" s="140" t="s">
        <v>66</v>
      </c>
      <c r="G15" s="172" t="s">
        <v>47</v>
      </c>
      <c r="H15" s="172" t="s">
        <v>51</v>
      </c>
      <c r="I15" s="172" t="s">
        <v>136</v>
      </c>
      <c r="J15" s="171">
        <f ca="1">'Приложение 2'!J83</f>
        <v>20</v>
      </c>
      <c r="K15" s="171">
        <f ca="1">'Приложение 2'!K83</f>
        <v>0</v>
      </c>
      <c r="L15" s="171">
        <f ca="1">'Приложение 2'!L83</f>
        <v>0</v>
      </c>
    </row>
    <row r="16" spans="1:12" ht="27" customHeight="1">
      <c r="A16" s="151" t="str">
        <f ca="1">'Приложение 2'!A84</f>
        <v>Основное мероприятия "Освещение территории сельского поселения"</v>
      </c>
      <c r="B16" s="169" t="s">
        <v>17</v>
      </c>
      <c r="C16" s="169" t="s">
        <v>77</v>
      </c>
      <c r="D16" s="169" t="s">
        <v>169</v>
      </c>
      <c r="E16" s="169"/>
      <c r="F16" s="140"/>
      <c r="G16" s="173"/>
      <c r="H16" s="173"/>
      <c r="I16" s="173"/>
      <c r="J16" s="171">
        <f t="shared" ref="J16:L21" si="1">J17</f>
        <v>150</v>
      </c>
      <c r="K16" s="171">
        <f t="shared" si="1"/>
        <v>23</v>
      </c>
      <c r="L16" s="171">
        <f t="shared" si="1"/>
        <v>7.6</v>
      </c>
    </row>
    <row r="17" spans="1:12">
      <c r="A17" s="174" t="s">
        <v>122</v>
      </c>
      <c r="B17" s="169" t="s">
        <v>17</v>
      </c>
      <c r="C17" s="169" t="s">
        <v>77</v>
      </c>
      <c r="D17" s="169" t="s">
        <v>169</v>
      </c>
      <c r="E17" s="169" t="s">
        <v>121</v>
      </c>
      <c r="F17" s="140"/>
      <c r="G17" s="173"/>
      <c r="H17" s="173"/>
      <c r="I17" s="173"/>
      <c r="J17" s="171">
        <f t="shared" si="1"/>
        <v>150</v>
      </c>
      <c r="K17" s="171">
        <f t="shared" si="1"/>
        <v>23</v>
      </c>
      <c r="L17" s="171">
        <f t="shared" si="1"/>
        <v>7.6</v>
      </c>
    </row>
    <row r="18" spans="1:12" ht="38.25" customHeight="1">
      <c r="A18" s="130" t="s">
        <v>173</v>
      </c>
      <c r="B18" s="169" t="s">
        <v>17</v>
      </c>
      <c r="C18" s="169" t="s">
        <v>77</v>
      </c>
      <c r="D18" s="169" t="s">
        <v>169</v>
      </c>
      <c r="E18" s="169" t="s">
        <v>121</v>
      </c>
      <c r="F18" s="140" t="s">
        <v>65</v>
      </c>
      <c r="G18" s="173"/>
      <c r="H18" s="173"/>
      <c r="I18" s="173"/>
      <c r="J18" s="171">
        <f t="shared" si="1"/>
        <v>150</v>
      </c>
      <c r="K18" s="171">
        <f t="shared" si="1"/>
        <v>23</v>
      </c>
      <c r="L18" s="171">
        <f t="shared" si="1"/>
        <v>7.6</v>
      </c>
    </row>
    <row r="19" spans="1:12" ht="38.25">
      <c r="A19" s="130" t="s">
        <v>43</v>
      </c>
      <c r="B19" s="169" t="s">
        <v>17</v>
      </c>
      <c r="C19" s="169" t="s">
        <v>77</v>
      </c>
      <c r="D19" s="169" t="s">
        <v>169</v>
      </c>
      <c r="E19" s="169" t="s">
        <v>121</v>
      </c>
      <c r="F19" s="140" t="s">
        <v>66</v>
      </c>
      <c r="G19" s="173"/>
      <c r="H19" s="173"/>
      <c r="I19" s="173"/>
      <c r="J19" s="171">
        <f t="shared" si="1"/>
        <v>150</v>
      </c>
      <c r="K19" s="171">
        <f t="shared" si="1"/>
        <v>23</v>
      </c>
      <c r="L19" s="171">
        <f t="shared" si="1"/>
        <v>7.6</v>
      </c>
    </row>
    <row r="20" spans="1:12" ht="16.5" customHeight="1">
      <c r="A20" s="130" t="s">
        <v>56</v>
      </c>
      <c r="B20" s="169" t="s">
        <v>17</v>
      </c>
      <c r="C20" s="169" t="s">
        <v>77</v>
      </c>
      <c r="D20" s="169" t="s">
        <v>169</v>
      </c>
      <c r="E20" s="169" t="s">
        <v>121</v>
      </c>
      <c r="F20" s="140" t="s">
        <v>66</v>
      </c>
      <c r="G20" s="172" t="s">
        <v>47</v>
      </c>
      <c r="H20" s="172"/>
      <c r="I20" s="172"/>
      <c r="J20" s="171">
        <f t="shared" si="1"/>
        <v>150</v>
      </c>
      <c r="K20" s="171">
        <f t="shared" si="1"/>
        <v>23</v>
      </c>
      <c r="L20" s="171">
        <f t="shared" si="1"/>
        <v>7.6</v>
      </c>
    </row>
    <row r="21" spans="1:12">
      <c r="A21" s="149" t="s">
        <v>62</v>
      </c>
      <c r="B21" s="169" t="s">
        <v>17</v>
      </c>
      <c r="C21" s="169" t="s">
        <v>77</v>
      </c>
      <c r="D21" s="169" t="s">
        <v>169</v>
      </c>
      <c r="E21" s="169" t="s">
        <v>121</v>
      </c>
      <c r="F21" s="140" t="s">
        <v>66</v>
      </c>
      <c r="G21" s="172" t="s">
        <v>47</v>
      </c>
      <c r="H21" s="172" t="s">
        <v>51</v>
      </c>
      <c r="I21" s="172"/>
      <c r="J21" s="171">
        <f t="shared" si="1"/>
        <v>150</v>
      </c>
      <c r="K21" s="171">
        <f t="shared" si="1"/>
        <v>23</v>
      </c>
      <c r="L21" s="171">
        <f t="shared" si="1"/>
        <v>7.6</v>
      </c>
    </row>
    <row r="22" spans="1:12" ht="51">
      <c r="A22" s="130" t="s">
        <v>148</v>
      </c>
      <c r="B22" s="169" t="s">
        <v>17</v>
      </c>
      <c r="C22" s="169" t="s">
        <v>77</v>
      </c>
      <c r="D22" s="169" t="s">
        <v>169</v>
      </c>
      <c r="E22" s="169" t="s">
        <v>121</v>
      </c>
      <c r="F22" s="140" t="s">
        <v>66</v>
      </c>
      <c r="G22" s="172" t="s">
        <v>47</v>
      </c>
      <c r="H22" s="172" t="s">
        <v>51</v>
      </c>
      <c r="I22" s="172" t="s">
        <v>136</v>
      </c>
      <c r="J22" s="171">
        <f ca="1">'Приложение 2'!J87</f>
        <v>150</v>
      </c>
      <c r="K22" s="171">
        <f ca="1">'Приложение 2'!K87</f>
        <v>23</v>
      </c>
      <c r="L22" s="171">
        <f ca="1">'Приложение 2'!L87</f>
        <v>7.6</v>
      </c>
    </row>
    <row r="23" spans="1:12" ht="91.5" customHeight="1">
      <c r="A23" s="147" t="str">
        <f ca="1">'Приложение 2'!A60</f>
        <v>Муниципальная программа "Комплексного развития транспортной инфраструктуры Кочуновского сельского поселения Ромодановского муниципального района Республики Мордовия на 2018- 2028 года"(с перспективой развития до 2030 года)</v>
      </c>
      <c r="B23" s="169" t="s">
        <v>167</v>
      </c>
      <c r="C23" s="169"/>
      <c r="D23" s="169"/>
      <c r="E23" s="169"/>
      <c r="F23" s="144"/>
      <c r="G23" s="173"/>
      <c r="H23" s="150"/>
      <c r="I23" s="173"/>
      <c r="J23" s="168">
        <f t="shared" ref="J23:L29" si="2">J24</f>
        <v>562</v>
      </c>
      <c r="K23" s="168">
        <f t="shared" si="2"/>
        <v>596</v>
      </c>
      <c r="L23" s="168">
        <f t="shared" si="2"/>
        <v>620</v>
      </c>
    </row>
    <row r="24" spans="1:12" ht="63.75">
      <c r="A24" s="147" t="s">
        <v>149</v>
      </c>
      <c r="B24" s="169" t="s">
        <v>167</v>
      </c>
      <c r="C24" s="169" t="s">
        <v>77</v>
      </c>
      <c r="D24" s="169" t="s">
        <v>35</v>
      </c>
      <c r="E24" s="169"/>
      <c r="F24" s="144"/>
      <c r="G24" s="173"/>
      <c r="H24" s="173"/>
      <c r="I24" s="173"/>
      <c r="J24" s="171">
        <f t="shared" si="2"/>
        <v>562</v>
      </c>
      <c r="K24" s="171">
        <f t="shared" si="2"/>
        <v>596</v>
      </c>
      <c r="L24" s="171">
        <f t="shared" si="2"/>
        <v>620</v>
      </c>
    </row>
    <row r="25" spans="1:12" ht="294" customHeight="1">
      <c r="A25" s="147" t="str">
        <f ca="1">'Приложение 2'!A62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169" t="s">
        <v>167</v>
      </c>
      <c r="C25" s="169" t="s">
        <v>77</v>
      </c>
      <c r="D25" s="169" t="s">
        <v>35</v>
      </c>
      <c r="E25" s="169" t="s">
        <v>204</v>
      </c>
      <c r="F25" s="144"/>
      <c r="G25" s="173"/>
      <c r="H25" s="173"/>
      <c r="I25" s="173"/>
      <c r="J25" s="171">
        <f t="shared" si="2"/>
        <v>562</v>
      </c>
      <c r="K25" s="171">
        <f t="shared" si="2"/>
        <v>596</v>
      </c>
      <c r="L25" s="171">
        <f t="shared" si="2"/>
        <v>620</v>
      </c>
    </row>
    <row r="26" spans="1:12" ht="42" customHeight="1">
      <c r="A26" s="130" t="s">
        <v>172</v>
      </c>
      <c r="B26" s="169" t="s">
        <v>167</v>
      </c>
      <c r="C26" s="169" t="s">
        <v>77</v>
      </c>
      <c r="D26" s="169" t="s">
        <v>35</v>
      </c>
      <c r="E26" s="169" t="s">
        <v>204</v>
      </c>
      <c r="F26" s="144" t="s">
        <v>65</v>
      </c>
      <c r="G26" s="173"/>
      <c r="H26" s="173"/>
      <c r="I26" s="173"/>
      <c r="J26" s="171">
        <f t="shared" si="2"/>
        <v>562</v>
      </c>
      <c r="K26" s="171">
        <f t="shared" si="2"/>
        <v>596</v>
      </c>
      <c r="L26" s="171">
        <f t="shared" si="2"/>
        <v>620</v>
      </c>
    </row>
    <row r="27" spans="1:12" ht="38.25">
      <c r="A27" s="130" t="s">
        <v>43</v>
      </c>
      <c r="B27" s="169" t="s">
        <v>167</v>
      </c>
      <c r="C27" s="169" t="s">
        <v>77</v>
      </c>
      <c r="D27" s="169" t="s">
        <v>35</v>
      </c>
      <c r="E27" s="169" t="s">
        <v>204</v>
      </c>
      <c r="F27" s="144" t="s">
        <v>66</v>
      </c>
      <c r="G27" s="173"/>
      <c r="H27" s="173"/>
      <c r="I27" s="173"/>
      <c r="J27" s="171">
        <f t="shared" si="2"/>
        <v>562</v>
      </c>
      <c r="K27" s="171">
        <f t="shared" si="2"/>
        <v>596</v>
      </c>
      <c r="L27" s="171">
        <f t="shared" si="2"/>
        <v>620</v>
      </c>
    </row>
    <row r="28" spans="1:12">
      <c r="A28" s="174" t="s">
        <v>52</v>
      </c>
      <c r="B28" s="169" t="s">
        <v>167</v>
      </c>
      <c r="C28" s="169" t="s">
        <v>77</v>
      </c>
      <c r="D28" s="169" t="s">
        <v>35</v>
      </c>
      <c r="E28" s="169" t="s">
        <v>204</v>
      </c>
      <c r="F28" s="144" t="s">
        <v>66</v>
      </c>
      <c r="G28" s="170" t="s">
        <v>42</v>
      </c>
      <c r="H28" s="170"/>
      <c r="I28" s="170"/>
      <c r="J28" s="171">
        <f t="shared" si="2"/>
        <v>562</v>
      </c>
      <c r="K28" s="171">
        <f t="shared" si="2"/>
        <v>596</v>
      </c>
      <c r="L28" s="171">
        <f t="shared" si="2"/>
        <v>620</v>
      </c>
    </row>
    <row r="29" spans="1:12" ht="25.5">
      <c r="A29" s="130" t="str">
        <f ca="1">'Приложение 2'!A59</f>
        <v>Дорожное хозяйство (дорожные фонды)</v>
      </c>
      <c r="B29" s="169" t="s">
        <v>167</v>
      </c>
      <c r="C29" s="169" t="s">
        <v>77</v>
      </c>
      <c r="D29" s="169" t="s">
        <v>35</v>
      </c>
      <c r="E29" s="169" t="s">
        <v>204</v>
      </c>
      <c r="F29" s="144" t="s">
        <v>66</v>
      </c>
      <c r="G29" s="170" t="s">
        <v>42</v>
      </c>
      <c r="H29" s="170" t="s">
        <v>55</v>
      </c>
      <c r="I29" s="170"/>
      <c r="J29" s="171">
        <f t="shared" si="2"/>
        <v>562</v>
      </c>
      <c r="K29" s="171">
        <f t="shared" si="2"/>
        <v>596</v>
      </c>
      <c r="L29" s="171">
        <f t="shared" si="2"/>
        <v>620</v>
      </c>
    </row>
    <row r="30" spans="1:12" ht="51">
      <c r="A30" s="130" t="s">
        <v>148</v>
      </c>
      <c r="B30" s="169" t="s">
        <v>167</v>
      </c>
      <c r="C30" s="169" t="s">
        <v>77</v>
      </c>
      <c r="D30" s="169" t="s">
        <v>35</v>
      </c>
      <c r="E30" s="169" t="s">
        <v>204</v>
      </c>
      <c r="F30" s="144" t="s">
        <v>66</v>
      </c>
      <c r="G30" s="170" t="s">
        <v>42</v>
      </c>
      <c r="H30" s="170" t="s">
        <v>55</v>
      </c>
      <c r="I30" s="170" t="s">
        <v>136</v>
      </c>
      <c r="J30" s="171">
        <f ca="1">'Приложение 2'!J64</f>
        <v>562</v>
      </c>
      <c r="K30" s="171">
        <f ca="1">'Приложение 2'!K64</f>
        <v>596</v>
      </c>
      <c r="L30" s="171">
        <f ca="1">'Приложение 2'!L64</f>
        <v>620</v>
      </c>
    </row>
    <row r="31" spans="1:12" ht="68.25" customHeight="1">
      <c r="A31" s="130" t="str">
        <f ca="1">'Приложение 2'!A10</f>
        <v>Обеспечение деятельности   Администрации Кочуновского сельского поселения Ромодановского муниципального района Республики Мордовия</v>
      </c>
      <c r="B31" s="169">
        <v>65</v>
      </c>
      <c r="C31" s="169"/>
      <c r="D31" s="169"/>
      <c r="E31" s="169"/>
      <c r="F31" s="140"/>
      <c r="G31" s="173"/>
      <c r="H31" s="173"/>
      <c r="I31" s="173"/>
      <c r="J31" s="171">
        <f>J32+J51</f>
        <v>1703.7</v>
      </c>
      <c r="K31" s="171">
        <f>K32+K51</f>
        <v>1080.0999999999999</v>
      </c>
      <c r="L31" s="171">
        <f>L32+L51</f>
        <v>1182</v>
      </c>
    </row>
    <row r="32" spans="1:12">
      <c r="A32" s="130" t="s">
        <v>38</v>
      </c>
      <c r="B32" s="169">
        <v>65</v>
      </c>
      <c r="C32" s="169">
        <v>1</v>
      </c>
      <c r="D32" s="169"/>
      <c r="E32" s="169"/>
      <c r="F32" s="140"/>
      <c r="G32" s="173"/>
      <c r="H32" s="173"/>
      <c r="I32" s="173"/>
      <c r="J32" s="171">
        <f>J33+J39+J45</f>
        <v>723.80000000000007</v>
      </c>
      <c r="K32" s="171">
        <f>K33+K39</f>
        <v>651</v>
      </c>
      <c r="L32" s="171">
        <f>L33+L39</f>
        <v>651</v>
      </c>
    </row>
    <row r="33" spans="1:12" ht="33" customHeight="1">
      <c r="A33" s="130" t="s">
        <v>39</v>
      </c>
      <c r="B33" s="169">
        <v>65</v>
      </c>
      <c r="C33" s="169">
        <v>1</v>
      </c>
      <c r="D33" s="169" t="s">
        <v>61</v>
      </c>
      <c r="E33" s="169" t="s">
        <v>72</v>
      </c>
      <c r="F33" s="140"/>
      <c r="G33" s="173"/>
      <c r="H33" s="173"/>
      <c r="I33" s="173"/>
      <c r="J33" s="171">
        <f>J34</f>
        <v>632.20000000000005</v>
      </c>
      <c r="K33" s="171">
        <f t="shared" ref="K33:L37" si="3">K34</f>
        <v>604.20000000000005</v>
      </c>
      <c r="L33" s="171">
        <f t="shared" si="3"/>
        <v>551.5</v>
      </c>
    </row>
    <row r="34" spans="1:12" ht="89.25">
      <c r="A34" s="130" t="s">
        <v>40</v>
      </c>
      <c r="B34" s="169">
        <v>65</v>
      </c>
      <c r="C34" s="169">
        <v>1</v>
      </c>
      <c r="D34" s="169" t="s">
        <v>61</v>
      </c>
      <c r="E34" s="169" t="s">
        <v>72</v>
      </c>
      <c r="F34" s="140" t="s">
        <v>63</v>
      </c>
      <c r="G34" s="173"/>
      <c r="H34" s="173"/>
      <c r="I34" s="173"/>
      <c r="J34" s="171">
        <f>J35</f>
        <v>632.20000000000005</v>
      </c>
      <c r="K34" s="171">
        <f t="shared" si="3"/>
        <v>604.20000000000005</v>
      </c>
      <c r="L34" s="171">
        <f t="shared" si="3"/>
        <v>551.5</v>
      </c>
    </row>
    <row r="35" spans="1:12" ht="38.25">
      <c r="A35" s="130" t="s">
        <v>41</v>
      </c>
      <c r="B35" s="169">
        <v>65</v>
      </c>
      <c r="C35" s="169">
        <v>1</v>
      </c>
      <c r="D35" s="169" t="s">
        <v>61</v>
      </c>
      <c r="E35" s="169" t="s">
        <v>72</v>
      </c>
      <c r="F35" s="140" t="s">
        <v>64</v>
      </c>
      <c r="G35" s="173"/>
      <c r="H35" s="173"/>
      <c r="I35" s="173"/>
      <c r="J35" s="171">
        <f>J36</f>
        <v>632.20000000000005</v>
      </c>
      <c r="K35" s="171">
        <f t="shared" si="3"/>
        <v>604.20000000000005</v>
      </c>
      <c r="L35" s="171">
        <f t="shared" si="3"/>
        <v>551.5</v>
      </c>
    </row>
    <row r="36" spans="1:12">
      <c r="A36" s="130" t="s">
        <v>34</v>
      </c>
      <c r="B36" s="169">
        <v>65</v>
      </c>
      <c r="C36" s="169">
        <v>1</v>
      </c>
      <c r="D36" s="169" t="s">
        <v>61</v>
      </c>
      <c r="E36" s="169" t="s">
        <v>72</v>
      </c>
      <c r="F36" s="140" t="s">
        <v>64</v>
      </c>
      <c r="G36" s="170" t="s">
        <v>35</v>
      </c>
      <c r="H36" s="170"/>
      <c r="I36" s="170"/>
      <c r="J36" s="171">
        <f>J37</f>
        <v>632.20000000000005</v>
      </c>
      <c r="K36" s="171">
        <f t="shared" si="3"/>
        <v>604.20000000000005</v>
      </c>
      <c r="L36" s="171">
        <f t="shared" si="3"/>
        <v>551.5</v>
      </c>
    </row>
    <row r="37" spans="1:12" ht="51">
      <c r="A37" s="129" t="s">
        <v>36</v>
      </c>
      <c r="B37" s="169">
        <v>65</v>
      </c>
      <c r="C37" s="169">
        <v>1</v>
      </c>
      <c r="D37" s="169" t="s">
        <v>61</v>
      </c>
      <c r="E37" s="169" t="s">
        <v>72</v>
      </c>
      <c r="F37" s="140" t="s">
        <v>64</v>
      </c>
      <c r="G37" s="170" t="s">
        <v>35</v>
      </c>
      <c r="H37" s="170" t="s">
        <v>37</v>
      </c>
      <c r="I37" s="170"/>
      <c r="J37" s="171">
        <f>J38</f>
        <v>632.20000000000005</v>
      </c>
      <c r="K37" s="171">
        <f t="shared" si="3"/>
        <v>604.20000000000005</v>
      </c>
      <c r="L37" s="171">
        <f t="shared" si="3"/>
        <v>551.5</v>
      </c>
    </row>
    <row r="38" spans="1:12" ht="51">
      <c r="A38" s="130" t="s">
        <v>148</v>
      </c>
      <c r="B38" s="169">
        <v>65</v>
      </c>
      <c r="C38" s="169">
        <v>1</v>
      </c>
      <c r="D38" s="169" t="s">
        <v>61</v>
      </c>
      <c r="E38" s="169" t="s">
        <v>72</v>
      </c>
      <c r="F38" s="140" t="s">
        <v>64</v>
      </c>
      <c r="G38" s="170" t="s">
        <v>35</v>
      </c>
      <c r="H38" s="170" t="s">
        <v>37</v>
      </c>
      <c r="I38" s="170" t="s">
        <v>136</v>
      </c>
      <c r="J38" s="171">
        <f ca="1">'Приложение 2'!J14</f>
        <v>632.20000000000005</v>
      </c>
      <c r="K38" s="171">
        <f ca="1">'Приложение 2'!K14</f>
        <v>604.20000000000005</v>
      </c>
      <c r="L38" s="171">
        <f ca="1">'Приложение 2'!L14</f>
        <v>551.5</v>
      </c>
    </row>
    <row r="39" spans="1:12">
      <c r="A39" s="130" t="str">
        <f ca="1">'Приложение 3'!A106</f>
        <v>Условно утвержденные расходы</v>
      </c>
      <c r="B39" s="169" t="s">
        <v>138</v>
      </c>
      <c r="C39" s="169" t="s">
        <v>8</v>
      </c>
      <c r="D39" s="169" t="s">
        <v>61</v>
      </c>
      <c r="E39" s="169" t="s">
        <v>139</v>
      </c>
      <c r="F39" s="140"/>
      <c r="G39" s="170"/>
      <c r="H39" s="170"/>
      <c r="I39" s="170"/>
      <c r="J39" s="171"/>
      <c r="K39" s="171">
        <f t="shared" ref="K39:L43" si="4">K40</f>
        <v>46.8</v>
      </c>
      <c r="L39" s="171">
        <f t="shared" si="4"/>
        <v>99.5</v>
      </c>
    </row>
    <row r="40" spans="1:12">
      <c r="A40" s="130" t="str">
        <f ca="1">'Приложение 3'!A107</f>
        <v>Иные бюджетные ассигнования</v>
      </c>
      <c r="B40" s="169" t="s">
        <v>138</v>
      </c>
      <c r="C40" s="169" t="s">
        <v>8</v>
      </c>
      <c r="D40" s="169" t="s">
        <v>61</v>
      </c>
      <c r="E40" s="169" t="s">
        <v>139</v>
      </c>
      <c r="F40" s="140" t="s">
        <v>67</v>
      </c>
      <c r="G40" s="170"/>
      <c r="H40" s="170"/>
      <c r="I40" s="170"/>
      <c r="J40" s="171"/>
      <c r="K40" s="171">
        <f t="shared" si="4"/>
        <v>46.8</v>
      </c>
      <c r="L40" s="171">
        <f t="shared" si="4"/>
        <v>99.5</v>
      </c>
    </row>
    <row r="41" spans="1:12">
      <c r="A41" s="130" t="str">
        <f ca="1">'Приложение 3'!A108</f>
        <v>Резервные средства</v>
      </c>
      <c r="B41" s="169" t="s">
        <v>138</v>
      </c>
      <c r="C41" s="169" t="s">
        <v>8</v>
      </c>
      <c r="D41" s="169" t="s">
        <v>61</v>
      </c>
      <c r="E41" s="169" t="s">
        <v>139</v>
      </c>
      <c r="F41" s="140" t="s">
        <v>69</v>
      </c>
      <c r="G41" s="170"/>
      <c r="H41" s="170"/>
      <c r="I41" s="170"/>
      <c r="J41" s="171"/>
      <c r="K41" s="171">
        <f t="shared" si="4"/>
        <v>46.8</v>
      </c>
      <c r="L41" s="171">
        <f t="shared" si="4"/>
        <v>99.5</v>
      </c>
    </row>
    <row r="42" spans="1:12">
      <c r="A42" s="130" t="str">
        <f ca="1">'Приложение 3'!A102</f>
        <v>Условно утвержденные расходы</v>
      </c>
      <c r="B42" s="169" t="s">
        <v>138</v>
      </c>
      <c r="C42" s="169" t="s">
        <v>8</v>
      </c>
      <c r="D42" s="169" t="s">
        <v>61</v>
      </c>
      <c r="E42" s="169" t="s">
        <v>139</v>
      </c>
      <c r="F42" s="140" t="s">
        <v>69</v>
      </c>
      <c r="G42" s="170" t="s">
        <v>137</v>
      </c>
      <c r="H42" s="170"/>
      <c r="I42" s="170"/>
      <c r="J42" s="171"/>
      <c r="K42" s="171">
        <f t="shared" si="4"/>
        <v>46.8</v>
      </c>
      <c r="L42" s="171">
        <f t="shared" si="4"/>
        <v>99.5</v>
      </c>
    </row>
    <row r="43" spans="1:12">
      <c r="A43" s="130" t="str">
        <f ca="1">'Приложение 3'!A103</f>
        <v>Условно утвержденные расходы</v>
      </c>
      <c r="B43" s="169" t="s">
        <v>138</v>
      </c>
      <c r="C43" s="169" t="s">
        <v>8</v>
      </c>
      <c r="D43" s="169" t="s">
        <v>61</v>
      </c>
      <c r="E43" s="169" t="s">
        <v>139</v>
      </c>
      <c r="F43" s="140" t="s">
        <v>69</v>
      </c>
      <c r="G43" s="170" t="s">
        <v>137</v>
      </c>
      <c r="H43" s="170" t="s">
        <v>137</v>
      </c>
      <c r="I43" s="170"/>
      <c r="J43" s="171"/>
      <c r="K43" s="171">
        <f t="shared" si="4"/>
        <v>46.8</v>
      </c>
      <c r="L43" s="171">
        <f t="shared" si="4"/>
        <v>99.5</v>
      </c>
    </row>
    <row r="44" spans="1:12" ht="51">
      <c r="A44" s="130" t="s">
        <v>148</v>
      </c>
      <c r="B44" s="169" t="s">
        <v>138</v>
      </c>
      <c r="C44" s="169" t="s">
        <v>8</v>
      </c>
      <c r="D44" s="169" t="s">
        <v>61</v>
      </c>
      <c r="E44" s="169" t="s">
        <v>139</v>
      </c>
      <c r="F44" s="140" t="s">
        <v>69</v>
      </c>
      <c r="G44" s="170" t="s">
        <v>137</v>
      </c>
      <c r="H44" s="170" t="s">
        <v>137</v>
      </c>
      <c r="I44" s="170" t="s">
        <v>136</v>
      </c>
      <c r="J44" s="171"/>
      <c r="K44" s="171">
        <f ca="1">'Приложение 3'!J108</f>
        <v>46.8</v>
      </c>
      <c r="L44" s="171">
        <f ca="1">'Приложение 3'!K108</f>
        <v>99.5</v>
      </c>
    </row>
    <row r="45" spans="1:12" ht="81.75" customHeight="1">
      <c r="A45" s="130" t="str">
        <f ca="1"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45" s="169" t="s">
        <v>138</v>
      </c>
      <c r="C45" s="169" t="s">
        <v>8</v>
      </c>
      <c r="D45" s="169" t="s">
        <v>61</v>
      </c>
      <c r="E45" s="169" t="s">
        <v>203</v>
      </c>
      <c r="F45" s="140"/>
      <c r="G45" s="170"/>
      <c r="H45" s="170"/>
      <c r="I45" s="170"/>
      <c r="J45" s="171">
        <f>J46</f>
        <v>91.6</v>
      </c>
      <c r="K45" s="171"/>
      <c r="L45" s="171"/>
    </row>
    <row r="46" spans="1:12" ht="92.25" customHeight="1">
      <c r="A46" s="130" t="str">
        <f>A34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69" t="s">
        <v>138</v>
      </c>
      <c r="C46" s="169" t="s">
        <v>8</v>
      </c>
      <c r="D46" s="169" t="s">
        <v>61</v>
      </c>
      <c r="E46" s="169" t="s">
        <v>203</v>
      </c>
      <c r="F46" s="140" t="s">
        <v>63</v>
      </c>
      <c r="G46" s="170"/>
      <c r="H46" s="170"/>
      <c r="I46" s="170"/>
      <c r="J46" s="171">
        <f>J47</f>
        <v>91.6</v>
      </c>
      <c r="K46" s="171"/>
      <c r="L46" s="171"/>
    </row>
    <row r="47" spans="1:12" ht="44.25" customHeight="1">
      <c r="A47" s="130" t="str">
        <f>A35</f>
        <v>Расходы на выплаты персоналу государственных (муниципальных) органов</v>
      </c>
      <c r="B47" s="169" t="s">
        <v>138</v>
      </c>
      <c r="C47" s="169" t="s">
        <v>8</v>
      </c>
      <c r="D47" s="169" t="s">
        <v>61</v>
      </c>
      <c r="E47" s="169" t="s">
        <v>203</v>
      </c>
      <c r="F47" s="140" t="s">
        <v>64</v>
      </c>
      <c r="G47" s="170"/>
      <c r="H47" s="170"/>
      <c r="I47" s="170"/>
      <c r="J47" s="171">
        <f>J48</f>
        <v>91.6</v>
      </c>
      <c r="K47" s="171"/>
      <c r="L47" s="171"/>
    </row>
    <row r="48" spans="1:12">
      <c r="A48" s="130" t="str">
        <f>A36</f>
        <v>Общегосударственные вопросы</v>
      </c>
      <c r="B48" s="169" t="s">
        <v>138</v>
      </c>
      <c r="C48" s="169" t="s">
        <v>8</v>
      </c>
      <c r="D48" s="169" t="s">
        <v>61</v>
      </c>
      <c r="E48" s="169" t="s">
        <v>203</v>
      </c>
      <c r="F48" s="140" t="s">
        <v>64</v>
      </c>
      <c r="G48" s="170" t="s">
        <v>35</v>
      </c>
      <c r="H48" s="170"/>
      <c r="I48" s="170"/>
      <c r="J48" s="171">
        <f>J49</f>
        <v>91.6</v>
      </c>
      <c r="K48" s="171"/>
      <c r="L48" s="171"/>
    </row>
    <row r="49" spans="1:12" ht="53.25" customHeight="1">
      <c r="A49" s="130" t="str">
        <f>A37</f>
        <v>Функционирование высшего должностного лица субъекта Российской Федерации и муниципального образования</v>
      </c>
      <c r="B49" s="169" t="s">
        <v>138</v>
      </c>
      <c r="C49" s="169" t="s">
        <v>8</v>
      </c>
      <c r="D49" s="169" t="s">
        <v>61</v>
      </c>
      <c r="E49" s="169" t="s">
        <v>203</v>
      </c>
      <c r="F49" s="140" t="s">
        <v>64</v>
      </c>
      <c r="G49" s="170" t="s">
        <v>35</v>
      </c>
      <c r="H49" s="170" t="s">
        <v>37</v>
      </c>
      <c r="I49" s="170"/>
      <c r="J49" s="171">
        <f>J50</f>
        <v>91.6</v>
      </c>
      <c r="K49" s="171"/>
      <c r="L49" s="171"/>
    </row>
    <row r="50" spans="1:12" ht="54" customHeight="1">
      <c r="A50" s="130" t="str">
        <f>A44</f>
        <v>Администрация Кочуновского сельского поселения Ромодановского муниципального района Республики Мордовия</v>
      </c>
      <c r="B50" s="169" t="s">
        <v>138</v>
      </c>
      <c r="C50" s="169" t="s">
        <v>8</v>
      </c>
      <c r="D50" s="169" t="s">
        <v>61</v>
      </c>
      <c r="E50" s="169" t="s">
        <v>203</v>
      </c>
      <c r="F50" s="140" t="s">
        <v>64</v>
      </c>
      <c r="G50" s="170" t="s">
        <v>35</v>
      </c>
      <c r="H50" s="170" t="s">
        <v>37</v>
      </c>
      <c r="I50" s="170" t="s">
        <v>136</v>
      </c>
      <c r="J50" s="171">
        <f ca="1">'Приложение 2'!J17</f>
        <v>91.6</v>
      </c>
      <c r="K50" s="171"/>
      <c r="L50" s="171"/>
    </row>
    <row r="51" spans="1:12" ht="37.5" customHeight="1">
      <c r="A51" s="129" t="str">
        <f ca="1">'Приложение 2'!A20</f>
        <v>Расходы в рамках обеспечения деятельности Администрации Кочуновского сельского поселения</v>
      </c>
      <c r="B51" s="169">
        <v>65</v>
      </c>
      <c r="C51" s="169">
        <v>2</v>
      </c>
      <c r="D51" s="169"/>
      <c r="E51" s="169"/>
      <c r="F51" s="144"/>
      <c r="G51" s="173"/>
      <c r="H51" s="173"/>
      <c r="I51" s="173"/>
      <c r="J51" s="171">
        <f>J52+J58+J69</f>
        <v>979.9</v>
      </c>
      <c r="K51" s="171">
        <f>K52+K58</f>
        <v>429.1</v>
      </c>
      <c r="L51" s="171">
        <f>L52+L58</f>
        <v>531</v>
      </c>
    </row>
    <row r="52" spans="1:12" ht="38.25">
      <c r="A52" s="130" t="s">
        <v>44</v>
      </c>
      <c r="B52" s="169">
        <v>65</v>
      </c>
      <c r="C52" s="169">
        <v>2</v>
      </c>
      <c r="D52" s="169" t="s">
        <v>61</v>
      </c>
      <c r="E52" s="169" t="s">
        <v>73</v>
      </c>
      <c r="F52" s="144"/>
      <c r="G52" s="173"/>
      <c r="H52" s="173"/>
      <c r="I52" s="173"/>
      <c r="J52" s="171">
        <f t="shared" ref="J52:L56" si="5">J53</f>
        <v>622.9</v>
      </c>
      <c r="K52" s="171">
        <f t="shared" si="5"/>
        <v>390.6</v>
      </c>
      <c r="L52" s="171">
        <f t="shared" si="5"/>
        <v>390.6</v>
      </c>
    </row>
    <row r="53" spans="1:12" ht="89.25">
      <c r="A53" s="130" t="s">
        <v>40</v>
      </c>
      <c r="B53" s="169">
        <v>65</v>
      </c>
      <c r="C53" s="169">
        <v>2</v>
      </c>
      <c r="D53" s="169" t="s">
        <v>61</v>
      </c>
      <c r="E53" s="169" t="s">
        <v>73</v>
      </c>
      <c r="F53" s="144" t="s">
        <v>63</v>
      </c>
      <c r="G53" s="173"/>
      <c r="H53" s="173"/>
      <c r="I53" s="173"/>
      <c r="J53" s="171">
        <f t="shared" si="5"/>
        <v>622.9</v>
      </c>
      <c r="K53" s="171">
        <f t="shared" si="5"/>
        <v>390.6</v>
      </c>
      <c r="L53" s="171">
        <f t="shared" si="5"/>
        <v>390.6</v>
      </c>
    </row>
    <row r="54" spans="1:12" ht="38.25">
      <c r="A54" s="130" t="s">
        <v>41</v>
      </c>
      <c r="B54" s="169">
        <v>65</v>
      </c>
      <c r="C54" s="169">
        <v>2</v>
      </c>
      <c r="D54" s="169" t="s">
        <v>61</v>
      </c>
      <c r="E54" s="169" t="s">
        <v>73</v>
      </c>
      <c r="F54" s="144" t="s">
        <v>64</v>
      </c>
      <c r="G54" s="173"/>
      <c r="H54" s="173"/>
      <c r="I54" s="173"/>
      <c r="J54" s="171">
        <f t="shared" si="5"/>
        <v>622.9</v>
      </c>
      <c r="K54" s="171">
        <f t="shared" si="5"/>
        <v>390.6</v>
      </c>
      <c r="L54" s="171">
        <f t="shared" si="5"/>
        <v>390.6</v>
      </c>
    </row>
    <row r="55" spans="1:12" ht="15" customHeight="1">
      <c r="A55" s="130" t="s">
        <v>34</v>
      </c>
      <c r="B55" s="169">
        <v>65</v>
      </c>
      <c r="C55" s="169">
        <v>2</v>
      </c>
      <c r="D55" s="169" t="s">
        <v>61</v>
      </c>
      <c r="E55" s="169" t="s">
        <v>73</v>
      </c>
      <c r="F55" s="144" t="s">
        <v>64</v>
      </c>
      <c r="G55" s="170" t="s">
        <v>35</v>
      </c>
      <c r="H55" s="170"/>
      <c r="I55" s="170"/>
      <c r="J55" s="171">
        <f t="shared" si="5"/>
        <v>622.9</v>
      </c>
      <c r="K55" s="171">
        <f t="shared" si="5"/>
        <v>390.6</v>
      </c>
      <c r="L55" s="171">
        <f t="shared" si="5"/>
        <v>390.6</v>
      </c>
    </row>
    <row r="56" spans="1:12" ht="65.25" customHeight="1">
      <c r="A56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6" s="169">
        <v>65</v>
      </c>
      <c r="C56" s="169">
        <v>2</v>
      </c>
      <c r="D56" s="169" t="s">
        <v>61</v>
      </c>
      <c r="E56" s="169" t="s">
        <v>73</v>
      </c>
      <c r="F56" s="144" t="s">
        <v>64</v>
      </c>
      <c r="G56" s="170" t="s">
        <v>35</v>
      </c>
      <c r="H56" s="170" t="s">
        <v>42</v>
      </c>
      <c r="I56" s="170"/>
      <c r="J56" s="171">
        <f t="shared" si="5"/>
        <v>622.9</v>
      </c>
      <c r="K56" s="171">
        <f t="shared" si="5"/>
        <v>390.6</v>
      </c>
      <c r="L56" s="171">
        <f t="shared" si="5"/>
        <v>390.6</v>
      </c>
    </row>
    <row r="57" spans="1:12" ht="51">
      <c r="A57" s="130" t="s">
        <v>148</v>
      </c>
      <c r="B57" s="169">
        <v>65</v>
      </c>
      <c r="C57" s="169">
        <v>2</v>
      </c>
      <c r="D57" s="169" t="s">
        <v>61</v>
      </c>
      <c r="E57" s="169" t="s">
        <v>73</v>
      </c>
      <c r="F57" s="144" t="s">
        <v>64</v>
      </c>
      <c r="G57" s="170" t="s">
        <v>35</v>
      </c>
      <c r="H57" s="170" t="s">
        <v>42</v>
      </c>
      <c r="I57" s="170" t="s">
        <v>136</v>
      </c>
      <c r="J57" s="171">
        <f ca="1">'Приложение 2'!J23</f>
        <v>622.9</v>
      </c>
      <c r="K57" s="171">
        <f ca="1">'Приложение 2'!K23</f>
        <v>390.6</v>
      </c>
      <c r="L57" s="171">
        <f ca="1">'Приложение 2'!L23</f>
        <v>390.6</v>
      </c>
    </row>
    <row r="58" spans="1:12" ht="41.25" customHeight="1">
      <c r="A58" s="130" t="str">
        <f ca="1">'Приложение 2'!A24</f>
        <v>Расходы на обеспечение выполнения функций органов местного самоуправления</v>
      </c>
      <c r="B58" s="169">
        <v>65</v>
      </c>
      <c r="C58" s="169">
        <v>2</v>
      </c>
      <c r="D58" s="169" t="s">
        <v>61</v>
      </c>
      <c r="E58" s="169" t="s">
        <v>74</v>
      </c>
      <c r="F58" s="144"/>
      <c r="G58" s="170"/>
      <c r="H58" s="170"/>
      <c r="I58" s="170"/>
      <c r="J58" s="171">
        <f>J59+J64</f>
        <v>285.60000000000002</v>
      </c>
      <c r="K58" s="171">
        <f>K59+K64</f>
        <v>38.5</v>
      </c>
      <c r="L58" s="171">
        <f>L59+L64</f>
        <v>140.4</v>
      </c>
    </row>
    <row r="59" spans="1:12" ht="40.5" customHeight="1">
      <c r="A59" s="130" t="s">
        <v>173</v>
      </c>
      <c r="B59" s="169">
        <v>65</v>
      </c>
      <c r="C59" s="169">
        <v>2</v>
      </c>
      <c r="D59" s="169" t="s">
        <v>61</v>
      </c>
      <c r="E59" s="169" t="s">
        <v>74</v>
      </c>
      <c r="F59" s="144" t="s">
        <v>65</v>
      </c>
      <c r="G59" s="173"/>
      <c r="H59" s="173"/>
      <c r="I59" s="173"/>
      <c r="J59" s="171">
        <f t="shared" ref="J59:L62" si="6">J60</f>
        <v>284.60000000000002</v>
      </c>
      <c r="K59" s="171">
        <f t="shared" si="6"/>
        <v>37.5</v>
      </c>
      <c r="L59" s="171">
        <f t="shared" si="6"/>
        <v>136.4</v>
      </c>
    </row>
    <row r="60" spans="1:12" ht="38.25">
      <c r="A60" s="130" t="s">
        <v>43</v>
      </c>
      <c r="B60" s="169">
        <v>65</v>
      </c>
      <c r="C60" s="169">
        <v>2</v>
      </c>
      <c r="D60" s="169" t="s">
        <v>61</v>
      </c>
      <c r="E60" s="169" t="s">
        <v>74</v>
      </c>
      <c r="F60" s="144" t="s">
        <v>66</v>
      </c>
      <c r="G60" s="173"/>
      <c r="H60" s="173"/>
      <c r="I60" s="173"/>
      <c r="J60" s="171">
        <f t="shared" si="6"/>
        <v>284.60000000000002</v>
      </c>
      <c r="K60" s="171">
        <f t="shared" si="6"/>
        <v>37.5</v>
      </c>
      <c r="L60" s="171">
        <f t="shared" si="6"/>
        <v>136.4</v>
      </c>
    </row>
    <row r="61" spans="1:12">
      <c r="A61" s="130" t="s">
        <v>34</v>
      </c>
      <c r="B61" s="169">
        <v>65</v>
      </c>
      <c r="C61" s="169">
        <v>2</v>
      </c>
      <c r="D61" s="169" t="s">
        <v>61</v>
      </c>
      <c r="E61" s="169" t="s">
        <v>74</v>
      </c>
      <c r="F61" s="144" t="s">
        <v>66</v>
      </c>
      <c r="G61" s="170" t="s">
        <v>35</v>
      </c>
      <c r="H61" s="170"/>
      <c r="I61" s="170"/>
      <c r="J61" s="171">
        <f t="shared" si="6"/>
        <v>284.60000000000002</v>
      </c>
      <c r="K61" s="171">
        <f t="shared" si="6"/>
        <v>37.5</v>
      </c>
      <c r="L61" s="171">
        <f t="shared" si="6"/>
        <v>136.4</v>
      </c>
    </row>
    <row r="62" spans="1:12" ht="66" customHeight="1">
      <c r="A62" s="129" t="str">
        <f>A56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2" s="169">
        <v>65</v>
      </c>
      <c r="C62" s="169">
        <v>2</v>
      </c>
      <c r="D62" s="169" t="s">
        <v>61</v>
      </c>
      <c r="E62" s="169" t="s">
        <v>74</v>
      </c>
      <c r="F62" s="144" t="s">
        <v>66</v>
      </c>
      <c r="G62" s="170" t="s">
        <v>35</v>
      </c>
      <c r="H62" s="170" t="s">
        <v>42</v>
      </c>
      <c r="I62" s="170"/>
      <c r="J62" s="171">
        <f t="shared" si="6"/>
        <v>284.60000000000002</v>
      </c>
      <c r="K62" s="171">
        <f t="shared" si="6"/>
        <v>37.5</v>
      </c>
      <c r="L62" s="171">
        <f t="shared" si="6"/>
        <v>136.4</v>
      </c>
    </row>
    <row r="63" spans="1:12" ht="51">
      <c r="A63" s="130" t="s">
        <v>148</v>
      </c>
      <c r="B63" s="169">
        <v>65</v>
      </c>
      <c r="C63" s="169">
        <v>2</v>
      </c>
      <c r="D63" s="169" t="s">
        <v>61</v>
      </c>
      <c r="E63" s="169" t="s">
        <v>74</v>
      </c>
      <c r="F63" s="144" t="s">
        <v>66</v>
      </c>
      <c r="G63" s="170" t="s">
        <v>35</v>
      </c>
      <c r="H63" s="170" t="s">
        <v>42</v>
      </c>
      <c r="I63" s="170" t="s">
        <v>136</v>
      </c>
      <c r="J63" s="171">
        <f ca="1">'Приложение 2'!J26</f>
        <v>284.60000000000002</v>
      </c>
      <c r="K63" s="171">
        <f ca="1">'Приложение 2'!K26</f>
        <v>37.5</v>
      </c>
      <c r="L63" s="171">
        <f ca="1">'Приложение 2'!L26</f>
        <v>136.4</v>
      </c>
    </row>
    <row r="64" spans="1:12">
      <c r="A64" s="130" t="s">
        <v>45</v>
      </c>
      <c r="B64" s="169">
        <v>65</v>
      </c>
      <c r="C64" s="169">
        <v>2</v>
      </c>
      <c r="D64" s="169" t="s">
        <v>61</v>
      </c>
      <c r="E64" s="169" t="s">
        <v>74</v>
      </c>
      <c r="F64" s="144" t="s">
        <v>67</v>
      </c>
      <c r="G64" s="173"/>
      <c r="H64" s="173"/>
      <c r="I64" s="173"/>
      <c r="J64" s="171">
        <f t="shared" ref="J64:L67" si="7">J65</f>
        <v>1</v>
      </c>
      <c r="K64" s="171">
        <f t="shared" si="7"/>
        <v>1</v>
      </c>
      <c r="L64" s="171">
        <f t="shared" si="7"/>
        <v>4</v>
      </c>
    </row>
    <row r="65" spans="1:12" ht="25.5">
      <c r="A65" s="130" t="s">
        <v>46</v>
      </c>
      <c r="B65" s="169">
        <v>65</v>
      </c>
      <c r="C65" s="169">
        <v>2</v>
      </c>
      <c r="D65" s="169" t="s">
        <v>61</v>
      </c>
      <c r="E65" s="169" t="s">
        <v>74</v>
      </c>
      <c r="F65" s="144" t="s">
        <v>68</v>
      </c>
      <c r="G65" s="173"/>
      <c r="H65" s="173"/>
      <c r="I65" s="173"/>
      <c r="J65" s="171">
        <f t="shared" si="7"/>
        <v>1</v>
      </c>
      <c r="K65" s="171">
        <f t="shared" si="7"/>
        <v>1</v>
      </c>
      <c r="L65" s="171">
        <f t="shared" si="7"/>
        <v>4</v>
      </c>
    </row>
    <row r="66" spans="1:12">
      <c r="A66" s="130" t="s">
        <v>34</v>
      </c>
      <c r="B66" s="169">
        <v>65</v>
      </c>
      <c r="C66" s="169">
        <v>2</v>
      </c>
      <c r="D66" s="169" t="s">
        <v>61</v>
      </c>
      <c r="E66" s="169" t="s">
        <v>74</v>
      </c>
      <c r="F66" s="144" t="s">
        <v>68</v>
      </c>
      <c r="G66" s="170" t="s">
        <v>35</v>
      </c>
      <c r="H66" s="170"/>
      <c r="I66" s="170"/>
      <c r="J66" s="171">
        <f t="shared" si="7"/>
        <v>1</v>
      </c>
      <c r="K66" s="171">
        <f t="shared" si="7"/>
        <v>1</v>
      </c>
      <c r="L66" s="171">
        <f t="shared" si="7"/>
        <v>4</v>
      </c>
    </row>
    <row r="67" spans="1:12" ht="69.75" customHeight="1">
      <c r="A67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7" s="169">
        <v>65</v>
      </c>
      <c r="C67" s="169">
        <v>2</v>
      </c>
      <c r="D67" s="169" t="s">
        <v>61</v>
      </c>
      <c r="E67" s="169" t="s">
        <v>74</v>
      </c>
      <c r="F67" s="144" t="s">
        <v>68</v>
      </c>
      <c r="G67" s="170" t="s">
        <v>35</v>
      </c>
      <c r="H67" s="170" t="s">
        <v>42</v>
      </c>
      <c r="I67" s="170"/>
      <c r="J67" s="171">
        <f t="shared" si="7"/>
        <v>1</v>
      </c>
      <c r="K67" s="171">
        <f t="shared" si="7"/>
        <v>1</v>
      </c>
      <c r="L67" s="171">
        <f t="shared" si="7"/>
        <v>4</v>
      </c>
    </row>
    <row r="68" spans="1:12" ht="51">
      <c r="A68" s="130" t="s">
        <v>148</v>
      </c>
      <c r="B68" s="169">
        <v>65</v>
      </c>
      <c r="C68" s="169">
        <v>2</v>
      </c>
      <c r="D68" s="169" t="s">
        <v>61</v>
      </c>
      <c r="E68" s="169" t="s">
        <v>74</v>
      </c>
      <c r="F68" s="144" t="s">
        <v>68</v>
      </c>
      <c r="G68" s="170" t="s">
        <v>35</v>
      </c>
      <c r="H68" s="170" t="s">
        <v>42</v>
      </c>
      <c r="I68" s="170" t="s">
        <v>136</v>
      </c>
      <c r="J68" s="171">
        <f ca="1">'Приложение 2'!J28</f>
        <v>1</v>
      </c>
      <c r="K68" s="171">
        <f ca="1">'Приложение 2'!K28</f>
        <v>1</v>
      </c>
      <c r="L68" s="171">
        <f ca="1">'Приложение 2'!L28</f>
        <v>4</v>
      </c>
    </row>
    <row r="69" spans="1:12" ht="77.25" customHeight="1">
      <c r="A69" s="130" t="str">
        <f ca="1"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9" s="169" t="s">
        <v>138</v>
      </c>
      <c r="C69" s="169" t="s">
        <v>9</v>
      </c>
      <c r="D69" s="169" t="s">
        <v>61</v>
      </c>
      <c r="E69" s="169" t="s">
        <v>203</v>
      </c>
      <c r="F69" s="144"/>
      <c r="G69" s="170"/>
      <c r="H69" s="170"/>
      <c r="I69" s="170"/>
      <c r="J69" s="171">
        <f>J70</f>
        <v>71.400000000000006</v>
      </c>
      <c r="K69" s="171"/>
      <c r="L69" s="171"/>
    </row>
    <row r="70" spans="1:12" ht="69.75" customHeight="1">
      <c r="A70" s="130" t="str">
        <f ca="1"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0" s="169" t="s">
        <v>138</v>
      </c>
      <c r="C70" s="169" t="s">
        <v>9</v>
      </c>
      <c r="D70" s="169" t="s">
        <v>61</v>
      </c>
      <c r="E70" s="169" t="s">
        <v>203</v>
      </c>
      <c r="F70" s="144" t="s">
        <v>63</v>
      </c>
      <c r="G70" s="170"/>
      <c r="H70" s="170"/>
      <c r="I70" s="170"/>
      <c r="J70" s="171">
        <f>J71</f>
        <v>71.400000000000006</v>
      </c>
      <c r="K70" s="171"/>
      <c r="L70" s="171"/>
    </row>
    <row r="71" spans="1:12" ht="42" customHeight="1">
      <c r="A71" s="130" t="str">
        <f ca="1">'Приложение 3'!A17</f>
        <v>Расходы на выплаты персоналу государственных (муниципальных) органов</v>
      </c>
      <c r="B71" s="169" t="s">
        <v>138</v>
      </c>
      <c r="C71" s="169" t="s">
        <v>9</v>
      </c>
      <c r="D71" s="169" t="s">
        <v>61</v>
      </c>
      <c r="E71" s="169" t="s">
        <v>203</v>
      </c>
      <c r="F71" s="144" t="s">
        <v>64</v>
      </c>
      <c r="G71" s="170"/>
      <c r="H71" s="170"/>
      <c r="I71" s="170"/>
      <c r="J71" s="171">
        <f>J72</f>
        <v>71.400000000000006</v>
      </c>
      <c r="K71" s="171"/>
      <c r="L71" s="171"/>
    </row>
    <row r="72" spans="1:12">
      <c r="A72" s="130" t="str">
        <f>A66</f>
        <v>Общегосударственные вопросы</v>
      </c>
      <c r="B72" s="169" t="s">
        <v>138</v>
      </c>
      <c r="C72" s="169" t="s">
        <v>9</v>
      </c>
      <c r="D72" s="169" t="s">
        <v>61</v>
      </c>
      <c r="E72" s="169" t="s">
        <v>203</v>
      </c>
      <c r="F72" s="144" t="s">
        <v>64</v>
      </c>
      <c r="G72" s="170" t="s">
        <v>35</v>
      </c>
      <c r="H72" s="170"/>
      <c r="I72" s="170"/>
      <c r="J72" s="171">
        <f>J73</f>
        <v>71.400000000000006</v>
      </c>
      <c r="K72" s="171"/>
      <c r="L72" s="171"/>
    </row>
    <row r="73" spans="1:12" ht="66" customHeight="1">
      <c r="A73" s="130" t="str">
        <f>A67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3" s="169" t="s">
        <v>138</v>
      </c>
      <c r="C73" s="169" t="s">
        <v>9</v>
      </c>
      <c r="D73" s="169" t="s">
        <v>61</v>
      </c>
      <c r="E73" s="169" t="s">
        <v>203</v>
      </c>
      <c r="F73" s="144" t="s">
        <v>64</v>
      </c>
      <c r="G73" s="170" t="s">
        <v>35</v>
      </c>
      <c r="H73" s="170" t="s">
        <v>42</v>
      </c>
      <c r="I73" s="170"/>
      <c r="J73" s="171">
        <f>J74</f>
        <v>71.400000000000006</v>
      </c>
      <c r="K73" s="171"/>
      <c r="L73" s="171"/>
    </row>
    <row r="74" spans="1:12" ht="53.25" customHeight="1">
      <c r="A74" s="130" t="str">
        <f>A68</f>
        <v>Администрация Кочуновского сельского поселения Ромодановского муниципального района Республики Мордовия</v>
      </c>
      <c r="B74" s="169" t="s">
        <v>138</v>
      </c>
      <c r="C74" s="169" t="s">
        <v>9</v>
      </c>
      <c r="D74" s="169" t="s">
        <v>61</v>
      </c>
      <c r="E74" s="169" t="s">
        <v>203</v>
      </c>
      <c r="F74" s="144" t="s">
        <v>64</v>
      </c>
      <c r="G74" s="170" t="s">
        <v>35</v>
      </c>
      <c r="H74" s="170" t="s">
        <v>42</v>
      </c>
      <c r="I74" s="170" t="s">
        <v>136</v>
      </c>
      <c r="J74" s="171">
        <f ca="1">'Приложение 2'!J31</f>
        <v>71.400000000000006</v>
      </c>
      <c r="K74" s="171"/>
      <c r="L74" s="171"/>
    </row>
    <row r="75" spans="1:12" ht="63.75" customHeight="1">
      <c r="A75" s="130" t="str">
        <f ca="1">'Приложение 2'!A90</f>
        <v>Непрограммные расходы главных распорядителей средств  бюджета Кочуновского сельского поселения Ромодановского муниципального района Республики Мордовия</v>
      </c>
      <c r="B75" s="169" t="s">
        <v>76</v>
      </c>
      <c r="C75" s="169"/>
      <c r="D75" s="169"/>
      <c r="E75" s="169"/>
      <c r="F75" s="144"/>
      <c r="G75" s="170"/>
      <c r="H75" s="170"/>
      <c r="I75" s="170"/>
      <c r="J75" s="171">
        <f>J76</f>
        <v>377</v>
      </c>
      <c r="K75" s="171">
        <f>K76</f>
        <v>318.7</v>
      </c>
      <c r="L75" s="171">
        <f>L76</f>
        <v>325</v>
      </c>
    </row>
    <row r="76" spans="1:12" ht="79.5" customHeight="1">
      <c r="A76" s="130" t="str">
        <f ca="1">'Приложение 2'!A91</f>
        <v>Непрограммные расходы в рамках обеспечения деятельности главных распорядителей средств бюджета Кочуновского сельского поселения Ромодановского муниципального района Республики Мордовия</v>
      </c>
      <c r="B76" s="169" t="s">
        <v>76</v>
      </c>
      <c r="C76" s="169" t="s">
        <v>8</v>
      </c>
      <c r="D76" s="169"/>
      <c r="E76" s="169"/>
      <c r="F76" s="144"/>
      <c r="G76" s="170"/>
      <c r="H76" s="170"/>
      <c r="I76" s="170"/>
      <c r="J76" s="171">
        <f>J77+J83+J95+J124+J113+J107+J94+J101</f>
        <v>377</v>
      </c>
      <c r="K76" s="171">
        <f>K77+K83+K124+K95+K113</f>
        <v>318.7</v>
      </c>
      <c r="L76" s="171">
        <f>L77+L83+L124+L95+L113</f>
        <v>325</v>
      </c>
    </row>
    <row r="77" spans="1:12" ht="27" customHeight="1">
      <c r="A77" s="130" t="str">
        <f ca="1">'Приложение 2'!A92</f>
        <v>Доплаты к пенсиям муниципальных служащих Республики Мордовия</v>
      </c>
      <c r="B77" s="169" t="s">
        <v>76</v>
      </c>
      <c r="C77" s="169" t="s">
        <v>8</v>
      </c>
      <c r="D77" s="169" t="s">
        <v>61</v>
      </c>
      <c r="E77" s="169" t="s">
        <v>79</v>
      </c>
      <c r="F77" s="144"/>
      <c r="G77" s="170"/>
      <c r="H77" s="170"/>
      <c r="I77" s="170"/>
      <c r="J77" s="171">
        <f t="shared" ref="J77:L81" si="8">J78</f>
        <v>158</v>
      </c>
      <c r="K77" s="171">
        <f t="shared" si="8"/>
        <v>138.4</v>
      </c>
      <c r="L77" s="171">
        <f t="shared" si="8"/>
        <v>138.4</v>
      </c>
    </row>
    <row r="78" spans="1:12" ht="25.5" customHeight="1">
      <c r="A78" s="130" t="str">
        <f ca="1">'Приложение 2'!A93</f>
        <v>Социальное обеспечение и иные выплаты населению</v>
      </c>
      <c r="B78" s="169" t="s">
        <v>76</v>
      </c>
      <c r="C78" s="169" t="s">
        <v>8</v>
      </c>
      <c r="D78" s="169" t="s">
        <v>61</v>
      </c>
      <c r="E78" s="169" t="s">
        <v>79</v>
      </c>
      <c r="F78" s="144" t="s">
        <v>70</v>
      </c>
      <c r="G78" s="170"/>
      <c r="H78" s="170"/>
      <c r="I78" s="170"/>
      <c r="J78" s="171">
        <f t="shared" si="8"/>
        <v>158</v>
      </c>
      <c r="K78" s="171">
        <f t="shared" si="8"/>
        <v>138.4</v>
      </c>
      <c r="L78" s="171">
        <f t="shared" si="8"/>
        <v>138.4</v>
      </c>
    </row>
    <row r="79" spans="1:12" ht="30" customHeight="1">
      <c r="A79" s="130" t="str">
        <f ca="1">'Приложение 2'!A94</f>
        <v>Публичные нормативные социальные выплаты гражданам</v>
      </c>
      <c r="B79" s="169" t="s">
        <v>76</v>
      </c>
      <c r="C79" s="169" t="s">
        <v>8</v>
      </c>
      <c r="D79" s="169" t="s">
        <v>61</v>
      </c>
      <c r="E79" s="169" t="s">
        <v>79</v>
      </c>
      <c r="F79" s="144" t="s">
        <v>71</v>
      </c>
      <c r="G79" s="170"/>
      <c r="H79" s="170"/>
      <c r="I79" s="170"/>
      <c r="J79" s="171">
        <f t="shared" si="8"/>
        <v>158</v>
      </c>
      <c r="K79" s="171">
        <f t="shared" si="8"/>
        <v>138.4</v>
      </c>
      <c r="L79" s="171">
        <f t="shared" si="8"/>
        <v>138.4</v>
      </c>
    </row>
    <row r="80" spans="1:12" ht="18" customHeight="1">
      <c r="A80" s="130" t="str">
        <f ca="1">'Приложение 2'!A88</f>
        <v>Социальная политика</v>
      </c>
      <c r="B80" s="169" t="s">
        <v>76</v>
      </c>
      <c r="C80" s="169" t="s">
        <v>8</v>
      </c>
      <c r="D80" s="169" t="s">
        <v>61</v>
      </c>
      <c r="E80" s="169" t="s">
        <v>79</v>
      </c>
      <c r="F80" s="144" t="s">
        <v>71</v>
      </c>
      <c r="G80" s="170" t="s">
        <v>17</v>
      </c>
      <c r="H80" s="170"/>
      <c r="I80" s="170"/>
      <c r="J80" s="171">
        <f t="shared" si="8"/>
        <v>158</v>
      </c>
      <c r="K80" s="171">
        <f t="shared" si="8"/>
        <v>138.4</v>
      </c>
      <c r="L80" s="171">
        <f t="shared" si="8"/>
        <v>138.4</v>
      </c>
    </row>
    <row r="81" spans="1:12">
      <c r="A81" s="130" t="str">
        <f ca="1">'Приложение 2'!A89</f>
        <v xml:space="preserve"> Пенсионное обеспечение</v>
      </c>
      <c r="B81" s="169" t="s">
        <v>76</v>
      </c>
      <c r="C81" s="169" t="s">
        <v>8</v>
      </c>
      <c r="D81" s="169" t="s">
        <v>61</v>
      </c>
      <c r="E81" s="169" t="s">
        <v>79</v>
      </c>
      <c r="F81" s="144" t="s">
        <v>71</v>
      </c>
      <c r="G81" s="170" t="s">
        <v>17</v>
      </c>
      <c r="H81" s="170" t="s">
        <v>35</v>
      </c>
      <c r="I81" s="170"/>
      <c r="J81" s="171">
        <f ca="1">'Приложение 2'!J94</f>
        <v>158</v>
      </c>
      <c r="K81" s="171">
        <f t="shared" si="8"/>
        <v>138.4</v>
      </c>
      <c r="L81" s="171">
        <f t="shared" si="8"/>
        <v>138.4</v>
      </c>
    </row>
    <row r="82" spans="1:12" ht="51.75" customHeight="1">
      <c r="A82" s="130" t="str">
        <f ca="1">A68</f>
        <v>Администрация Кочуновского сельского поселения Ромодановского муниципального района Республики Мордовия</v>
      </c>
      <c r="B82" s="169" t="s">
        <v>76</v>
      </c>
      <c r="C82" s="169" t="s">
        <v>8</v>
      </c>
      <c r="D82" s="169" t="s">
        <v>61</v>
      </c>
      <c r="E82" s="169" t="s">
        <v>79</v>
      </c>
      <c r="F82" s="144" t="s">
        <v>71</v>
      </c>
      <c r="G82" s="170" t="s">
        <v>17</v>
      </c>
      <c r="H82" s="170" t="s">
        <v>35</v>
      </c>
      <c r="I82" s="170" t="s">
        <v>136</v>
      </c>
      <c r="J82" s="171">
        <f ca="1">'Приложение 2'!J94</f>
        <v>158</v>
      </c>
      <c r="K82" s="171">
        <f ca="1">'Приложение 2'!K94</f>
        <v>138.4</v>
      </c>
      <c r="L82" s="171">
        <f ca="1">'Приложение 2'!L94</f>
        <v>138.4</v>
      </c>
    </row>
    <row r="83" spans="1:12" ht="54" customHeight="1">
      <c r="A83" s="130" t="str">
        <f ca="1">'Приложение 2'!A40</f>
        <v>Резервный фонд администрации Кочуновского сельского поселения Ромодановского муниципального района Республики Мордовия</v>
      </c>
      <c r="B83" s="169" t="s">
        <v>76</v>
      </c>
      <c r="C83" s="169" t="s">
        <v>8</v>
      </c>
      <c r="D83" s="169" t="s">
        <v>61</v>
      </c>
      <c r="E83" s="169" t="s">
        <v>78</v>
      </c>
      <c r="F83" s="144"/>
      <c r="G83" s="170"/>
      <c r="H83" s="170"/>
      <c r="I83" s="170"/>
      <c r="J83" s="171">
        <f t="shared" ref="J83:L87" si="9">J84</f>
        <v>0</v>
      </c>
      <c r="K83" s="171">
        <f t="shared" si="9"/>
        <v>5</v>
      </c>
      <c r="L83" s="171">
        <f t="shared" si="9"/>
        <v>5</v>
      </c>
    </row>
    <row r="84" spans="1:12">
      <c r="A84" s="130" t="str">
        <f ca="1">'Приложение 2'!A41</f>
        <v>Иные бюджетные ассигнования</v>
      </c>
      <c r="B84" s="169" t="s">
        <v>76</v>
      </c>
      <c r="C84" s="169" t="s">
        <v>8</v>
      </c>
      <c r="D84" s="169" t="s">
        <v>61</v>
      </c>
      <c r="E84" s="169" t="s">
        <v>78</v>
      </c>
      <c r="F84" s="144" t="s">
        <v>67</v>
      </c>
      <c r="G84" s="170"/>
      <c r="H84" s="170"/>
      <c r="I84" s="170"/>
      <c r="J84" s="171">
        <f t="shared" si="9"/>
        <v>0</v>
      </c>
      <c r="K84" s="171">
        <f t="shared" si="9"/>
        <v>5</v>
      </c>
      <c r="L84" s="171">
        <f t="shared" si="9"/>
        <v>5</v>
      </c>
    </row>
    <row r="85" spans="1:12">
      <c r="A85" s="130" t="str">
        <f ca="1">'Приложение 2'!A42</f>
        <v>Резервные средства</v>
      </c>
      <c r="B85" s="169" t="s">
        <v>76</v>
      </c>
      <c r="C85" s="169" t="s">
        <v>8</v>
      </c>
      <c r="D85" s="169" t="s">
        <v>61</v>
      </c>
      <c r="E85" s="169" t="s">
        <v>78</v>
      </c>
      <c r="F85" s="144" t="s">
        <v>69</v>
      </c>
      <c r="G85" s="170"/>
      <c r="H85" s="170"/>
      <c r="I85" s="170"/>
      <c r="J85" s="171">
        <f t="shared" si="9"/>
        <v>0</v>
      </c>
      <c r="K85" s="171">
        <f t="shared" si="9"/>
        <v>5</v>
      </c>
      <c r="L85" s="171">
        <f t="shared" si="9"/>
        <v>5</v>
      </c>
    </row>
    <row r="86" spans="1:12">
      <c r="A86" s="130" t="str">
        <f ca="1">'Приложение 2'!A8</f>
        <v>Общегосударственные вопросы</v>
      </c>
      <c r="B86" s="169" t="s">
        <v>76</v>
      </c>
      <c r="C86" s="169" t="s">
        <v>8</v>
      </c>
      <c r="D86" s="169" t="s">
        <v>61</v>
      </c>
      <c r="E86" s="169" t="s">
        <v>78</v>
      </c>
      <c r="F86" s="144" t="s">
        <v>69</v>
      </c>
      <c r="G86" s="170" t="s">
        <v>35</v>
      </c>
      <c r="H86" s="170"/>
      <c r="I86" s="170"/>
      <c r="J86" s="171">
        <f t="shared" si="9"/>
        <v>0</v>
      </c>
      <c r="K86" s="171">
        <f t="shared" si="9"/>
        <v>5</v>
      </c>
      <c r="L86" s="171">
        <f t="shared" si="9"/>
        <v>5</v>
      </c>
    </row>
    <row r="87" spans="1:12">
      <c r="A87" s="130" t="str">
        <f ca="1">'Приложение 2'!A37</f>
        <v xml:space="preserve">Резервные фонды </v>
      </c>
      <c r="B87" s="169" t="s">
        <v>76</v>
      </c>
      <c r="C87" s="169" t="s">
        <v>8</v>
      </c>
      <c r="D87" s="169" t="s">
        <v>61</v>
      </c>
      <c r="E87" s="169" t="s">
        <v>78</v>
      </c>
      <c r="F87" s="144" t="s">
        <v>69</v>
      </c>
      <c r="G87" s="170" t="s">
        <v>35</v>
      </c>
      <c r="H87" s="170" t="s">
        <v>18</v>
      </c>
      <c r="I87" s="170"/>
      <c r="J87" s="171">
        <f t="shared" si="9"/>
        <v>0</v>
      </c>
      <c r="K87" s="171">
        <f t="shared" si="9"/>
        <v>5</v>
      </c>
      <c r="L87" s="171">
        <f t="shared" si="9"/>
        <v>5</v>
      </c>
    </row>
    <row r="88" spans="1:12" ht="54" customHeight="1">
      <c r="A88" s="130" t="str">
        <f ca="1">A82</f>
        <v>Администрация Кочуновского сельского поселения Ромодановского муниципального района Республики Мордовия</v>
      </c>
      <c r="B88" s="169" t="s">
        <v>76</v>
      </c>
      <c r="C88" s="169" t="s">
        <v>8</v>
      </c>
      <c r="D88" s="169" t="s">
        <v>61</v>
      </c>
      <c r="E88" s="169" t="s">
        <v>78</v>
      </c>
      <c r="F88" s="144" t="s">
        <v>69</v>
      </c>
      <c r="G88" s="170" t="s">
        <v>35</v>
      </c>
      <c r="H88" s="170" t="s">
        <v>18</v>
      </c>
      <c r="I88" s="170" t="s">
        <v>136</v>
      </c>
      <c r="J88" s="171">
        <f ca="1">'Приложение 2'!J42</f>
        <v>0</v>
      </c>
      <c r="K88" s="171">
        <f ca="1">'Приложение 2'!K42</f>
        <v>5</v>
      </c>
      <c r="L88" s="171">
        <f ca="1">'Приложение 2'!L42</f>
        <v>5</v>
      </c>
    </row>
    <row r="89" spans="1:12" ht="26.25" customHeight="1">
      <c r="A89" s="130" t="str">
        <f ca="1">'Приложение 2'!A46</f>
        <v>Мероприятия,связанные с муниципальным управлением</v>
      </c>
      <c r="B89" s="169" t="s">
        <v>76</v>
      </c>
      <c r="C89" s="169" t="s">
        <v>8</v>
      </c>
      <c r="D89" s="169" t="s">
        <v>61</v>
      </c>
      <c r="E89" s="169" t="s">
        <v>223</v>
      </c>
      <c r="F89" s="144"/>
      <c r="G89" s="170"/>
      <c r="H89" s="170"/>
      <c r="I89" s="170"/>
      <c r="J89" s="171">
        <f>J90</f>
        <v>12</v>
      </c>
      <c r="K89" s="171"/>
      <c r="L89" s="171"/>
    </row>
    <row r="90" spans="1:12" ht="14.25" customHeight="1">
      <c r="A90" s="130" t="str">
        <f ca="1">'Приложение 2'!A47</f>
        <v>Иные бюджетные ассигнования</v>
      </c>
      <c r="B90" s="169" t="s">
        <v>76</v>
      </c>
      <c r="C90" s="169" t="s">
        <v>8</v>
      </c>
      <c r="D90" s="169" t="s">
        <v>61</v>
      </c>
      <c r="E90" s="169" t="s">
        <v>223</v>
      </c>
      <c r="F90" s="144" t="s">
        <v>67</v>
      </c>
      <c r="G90" s="170"/>
      <c r="H90" s="170"/>
      <c r="I90" s="170"/>
      <c r="J90" s="171">
        <f>J91</f>
        <v>12</v>
      </c>
      <c r="K90" s="171"/>
      <c r="L90" s="171"/>
    </row>
    <row r="91" spans="1:12" ht="24.75" customHeight="1">
      <c r="A91" s="130" t="str">
        <f ca="1">'Приложение 2'!A48</f>
        <v>Уплата налогов, сборов и иных платежей</v>
      </c>
      <c r="B91" s="169" t="s">
        <v>76</v>
      </c>
      <c r="C91" s="169" t="s">
        <v>8</v>
      </c>
      <c r="D91" s="169" t="s">
        <v>61</v>
      </c>
      <c r="E91" s="169" t="s">
        <v>223</v>
      </c>
      <c r="F91" s="144" t="s">
        <v>68</v>
      </c>
      <c r="G91" s="170"/>
      <c r="H91" s="170"/>
      <c r="I91" s="170"/>
      <c r="J91" s="171">
        <f>J92</f>
        <v>12</v>
      </c>
      <c r="K91" s="171"/>
      <c r="L91" s="171"/>
    </row>
    <row r="92" spans="1:12" ht="14.25" customHeight="1">
      <c r="A92" s="130" t="str">
        <f ca="1">'Приложение 2'!A8</f>
        <v>Общегосударственные вопросы</v>
      </c>
      <c r="B92" s="169" t="s">
        <v>76</v>
      </c>
      <c r="C92" s="169" t="s">
        <v>8</v>
      </c>
      <c r="D92" s="169" t="s">
        <v>61</v>
      </c>
      <c r="E92" s="169" t="s">
        <v>223</v>
      </c>
      <c r="F92" s="144" t="s">
        <v>68</v>
      </c>
      <c r="G92" s="170" t="s">
        <v>35</v>
      </c>
      <c r="H92" s="170"/>
      <c r="I92" s="170"/>
      <c r="J92" s="171">
        <f>J93</f>
        <v>12</v>
      </c>
      <c r="K92" s="171"/>
      <c r="L92" s="171"/>
    </row>
    <row r="93" spans="1:12" ht="24.75" customHeight="1">
      <c r="A93" s="130" t="str">
        <f ca="1">'Приложение 2'!A43</f>
        <v>Другие общегосударственные вопросы</v>
      </c>
      <c r="B93" s="169" t="s">
        <v>76</v>
      </c>
      <c r="C93" s="169" t="s">
        <v>8</v>
      </c>
      <c r="D93" s="169" t="s">
        <v>61</v>
      </c>
      <c r="E93" s="169" t="s">
        <v>223</v>
      </c>
      <c r="F93" s="144" t="s">
        <v>68</v>
      </c>
      <c r="G93" s="170" t="s">
        <v>35</v>
      </c>
      <c r="H93" s="170" t="s">
        <v>167</v>
      </c>
      <c r="I93" s="170"/>
      <c r="J93" s="171">
        <f>J94</f>
        <v>12</v>
      </c>
      <c r="K93" s="171"/>
      <c r="L93" s="171"/>
    </row>
    <row r="94" spans="1:12" ht="54.75" customHeight="1">
      <c r="A94" s="130" t="str">
        <f ca="1">A88</f>
        <v>Администрация Кочуновского сельского поселения Ромодановского муниципального района Республики Мордовия</v>
      </c>
      <c r="B94" s="169" t="s">
        <v>76</v>
      </c>
      <c r="C94" s="169" t="s">
        <v>8</v>
      </c>
      <c r="D94" s="169" t="s">
        <v>61</v>
      </c>
      <c r="E94" s="169" t="s">
        <v>223</v>
      </c>
      <c r="F94" s="144" t="s">
        <v>68</v>
      </c>
      <c r="G94" s="170" t="s">
        <v>35</v>
      </c>
      <c r="H94" s="170" t="s">
        <v>167</v>
      </c>
      <c r="I94" s="170" t="s">
        <v>136</v>
      </c>
      <c r="J94" s="171">
        <f ca="1">'Приложение 2'!J48</f>
        <v>12</v>
      </c>
      <c r="K94" s="171"/>
      <c r="L94" s="171"/>
    </row>
    <row r="95" spans="1:12" ht="30" customHeight="1">
      <c r="A95" s="130" t="str">
        <f ca="1">'Приложение 2'!A99</f>
        <v>Процентные платежи по муниципальному долгу</v>
      </c>
      <c r="B95" s="169" t="s">
        <v>76</v>
      </c>
      <c r="C95" s="169" t="s">
        <v>8</v>
      </c>
      <c r="D95" s="169" t="s">
        <v>61</v>
      </c>
      <c r="E95" s="169" t="s">
        <v>180</v>
      </c>
      <c r="F95" s="144"/>
      <c r="G95" s="170"/>
      <c r="H95" s="170"/>
      <c r="I95" s="170"/>
      <c r="J95" s="171">
        <f t="shared" ref="J95:L99" si="10">J96</f>
        <v>0.7</v>
      </c>
      <c r="K95" s="171">
        <f t="shared" si="10"/>
        <v>0.7</v>
      </c>
      <c r="L95" s="171">
        <f t="shared" si="10"/>
        <v>0.7</v>
      </c>
    </row>
    <row r="96" spans="1:12" ht="30" customHeight="1">
      <c r="A96" s="130" t="str">
        <f ca="1">'Приложение 2'!A100</f>
        <v>Обслуживание государственного (муниципального) долга</v>
      </c>
      <c r="B96" s="169" t="s">
        <v>76</v>
      </c>
      <c r="C96" s="169" t="s">
        <v>8</v>
      </c>
      <c r="D96" s="169" t="s">
        <v>61</v>
      </c>
      <c r="E96" s="169" t="s">
        <v>180</v>
      </c>
      <c r="F96" s="144" t="s">
        <v>181</v>
      </c>
      <c r="G96" s="170"/>
      <c r="H96" s="170"/>
      <c r="I96" s="170"/>
      <c r="J96" s="171">
        <f t="shared" si="10"/>
        <v>0.7</v>
      </c>
      <c r="K96" s="171">
        <f t="shared" si="10"/>
        <v>0.7</v>
      </c>
      <c r="L96" s="171">
        <f t="shared" si="10"/>
        <v>0.7</v>
      </c>
    </row>
    <row r="97" spans="1:12" ht="16.5" customHeight="1">
      <c r="A97" s="130" t="str">
        <f ca="1">'Приложение 2'!A101</f>
        <v>Обслуживание муниципального долга</v>
      </c>
      <c r="B97" s="169" t="s">
        <v>76</v>
      </c>
      <c r="C97" s="169" t="s">
        <v>8</v>
      </c>
      <c r="D97" s="169" t="s">
        <v>61</v>
      </c>
      <c r="E97" s="169" t="s">
        <v>180</v>
      </c>
      <c r="F97" s="144" t="s">
        <v>182</v>
      </c>
      <c r="G97" s="170"/>
      <c r="H97" s="170"/>
      <c r="I97" s="170"/>
      <c r="J97" s="171">
        <f t="shared" si="10"/>
        <v>0.7</v>
      </c>
      <c r="K97" s="171">
        <f t="shared" si="10"/>
        <v>0.7</v>
      </c>
      <c r="L97" s="171">
        <f t="shared" si="10"/>
        <v>0.7</v>
      </c>
    </row>
    <row r="98" spans="1:12" ht="15" customHeight="1">
      <c r="A98" s="130" t="str">
        <f ca="1">'Приложение 2'!A8</f>
        <v>Общегосударственные вопросы</v>
      </c>
      <c r="B98" s="169" t="s">
        <v>76</v>
      </c>
      <c r="C98" s="169" t="s">
        <v>8</v>
      </c>
      <c r="D98" s="169" t="s">
        <v>61</v>
      </c>
      <c r="E98" s="169" t="s">
        <v>180</v>
      </c>
      <c r="F98" s="144" t="s">
        <v>182</v>
      </c>
      <c r="G98" s="170" t="s">
        <v>35</v>
      </c>
      <c r="H98" s="170"/>
      <c r="I98" s="170"/>
      <c r="J98" s="171">
        <f t="shared" si="10"/>
        <v>0.7</v>
      </c>
      <c r="K98" s="171">
        <f t="shared" si="10"/>
        <v>0.7</v>
      </c>
      <c r="L98" s="171">
        <f t="shared" si="10"/>
        <v>0.7</v>
      </c>
    </row>
    <row r="99" spans="1:12" ht="24.75" customHeight="1">
      <c r="A99" s="130" t="str">
        <f ca="1">'Приложение 2'!A95</f>
        <v>Обслуживание государственного (муниципального)долга</v>
      </c>
      <c r="B99" s="169" t="s">
        <v>76</v>
      </c>
      <c r="C99" s="169" t="s">
        <v>8</v>
      </c>
      <c r="D99" s="169" t="s">
        <v>61</v>
      </c>
      <c r="E99" s="169" t="s">
        <v>180</v>
      </c>
      <c r="F99" s="144" t="s">
        <v>182</v>
      </c>
      <c r="G99" s="170" t="s">
        <v>35</v>
      </c>
      <c r="H99" s="170" t="s">
        <v>167</v>
      </c>
      <c r="I99" s="170"/>
      <c r="J99" s="171">
        <f t="shared" si="10"/>
        <v>0.7</v>
      </c>
      <c r="K99" s="171">
        <f t="shared" si="10"/>
        <v>0.7</v>
      </c>
      <c r="L99" s="171">
        <f t="shared" si="10"/>
        <v>0.7</v>
      </c>
    </row>
    <row r="100" spans="1:12" ht="54" customHeight="1">
      <c r="A100" s="130" t="str">
        <f ca="1">A88</f>
        <v>Администрация Кочуновского сельского поселения Ромодановского муниципального района Республики Мордовия</v>
      </c>
      <c r="B100" s="169" t="s">
        <v>76</v>
      </c>
      <c r="C100" s="169" t="s">
        <v>8</v>
      </c>
      <c r="D100" s="169" t="s">
        <v>61</v>
      </c>
      <c r="E100" s="169" t="s">
        <v>180</v>
      </c>
      <c r="F100" s="144" t="s">
        <v>182</v>
      </c>
      <c r="G100" s="170" t="s">
        <v>35</v>
      </c>
      <c r="H100" s="170" t="s">
        <v>167</v>
      </c>
      <c r="I100" s="170" t="s">
        <v>136</v>
      </c>
      <c r="J100" s="171">
        <f ca="1">'Приложение 2'!J101</f>
        <v>0.7</v>
      </c>
      <c r="K100" s="171">
        <f ca="1">'Приложение 2'!K101</f>
        <v>0.7</v>
      </c>
      <c r="L100" s="171">
        <f ca="1">'Приложение 2'!L101</f>
        <v>0.7</v>
      </c>
    </row>
    <row r="101" spans="1:12" ht="25.5" customHeight="1">
      <c r="A101" s="130" t="str">
        <f ca="1">'Приложение 2'!A68</f>
        <v>Мероприятия по землеустройству и землепользованию</v>
      </c>
      <c r="B101" s="169" t="s">
        <v>76</v>
      </c>
      <c r="C101" s="169" t="s">
        <v>8</v>
      </c>
      <c r="D101" s="169" t="s">
        <v>61</v>
      </c>
      <c r="E101" s="169" t="s">
        <v>227</v>
      </c>
      <c r="F101" s="144"/>
      <c r="G101" s="170"/>
      <c r="H101" s="170"/>
      <c r="I101" s="170"/>
      <c r="J101" s="171">
        <f>J102</f>
        <v>20</v>
      </c>
      <c r="K101" s="171"/>
      <c r="L101" s="171"/>
    </row>
    <row r="102" spans="1:12" ht="41.25" customHeight="1">
      <c r="A102" s="130" t="str">
        <f ca="1">'Приложение 2'!A69</f>
        <v>Закупка товаров, работ и услуг для обеспечения государственных (муниципальных) нужд</v>
      </c>
      <c r="B102" s="169" t="s">
        <v>76</v>
      </c>
      <c r="C102" s="169" t="s">
        <v>8</v>
      </c>
      <c r="D102" s="169" t="s">
        <v>61</v>
      </c>
      <c r="E102" s="169" t="s">
        <v>227</v>
      </c>
      <c r="F102" s="144" t="s">
        <v>65</v>
      </c>
      <c r="G102" s="170"/>
      <c r="H102" s="170"/>
      <c r="I102" s="170"/>
      <c r="J102" s="171">
        <f>J103</f>
        <v>20</v>
      </c>
      <c r="K102" s="171"/>
      <c r="L102" s="171"/>
    </row>
    <row r="103" spans="1:12" ht="39.75" customHeight="1">
      <c r="A103" s="130" t="str">
        <f ca="1">'Приложение 2'!A70</f>
        <v>Иные закупки товаров, работ и услуг для обеспечения государственных (муниципальных) нужд</v>
      </c>
      <c r="B103" s="169" t="s">
        <v>76</v>
      </c>
      <c r="C103" s="169" t="s">
        <v>8</v>
      </c>
      <c r="D103" s="169" t="s">
        <v>61</v>
      </c>
      <c r="E103" s="169" t="s">
        <v>227</v>
      </c>
      <c r="F103" s="144" t="s">
        <v>66</v>
      </c>
      <c r="G103" s="170"/>
      <c r="H103" s="170"/>
      <c r="I103" s="170"/>
      <c r="J103" s="171">
        <f>J104</f>
        <v>20</v>
      </c>
      <c r="K103" s="171"/>
      <c r="L103" s="171"/>
    </row>
    <row r="104" spans="1:12" ht="19.5" customHeight="1">
      <c r="A104" s="130" t="str">
        <f ca="1">'Приложение 2'!A58</f>
        <v>Национальная экономика</v>
      </c>
      <c r="B104" s="169" t="s">
        <v>76</v>
      </c>
      <c r="C104" s="169" t="s">
        <v>8</v>
      </c>
      <c r="D104" s="169" t="s">
        <v>61</v>
      </c>
      <c r="E104" s="169" t="s">
        <v>227</v>
      </c>
      <c r="F104" s="144" t="s">
        <v>66</v>
      </c>
      <c r="G104" s="170" t="s">
        <v>42</v>
      </c>
      <c r="H104" s="170"/>
      <c r="I104" s="170"/>
      <c r="J104" s="171">
        <f>J105</f>
        <v>20</v>
      </c>
      <c r="K104" s="171"/>
      <c r="L104" s="171"/>
    </row>
    <row r="105" spans="1:12" ht="25.5" customHeight="1">
      <c r="A105" s="130" t="str">
        <f ca="1">'Приложение 2'!A65</f>
        <v>Другие вопросы в облости национальной экономики</v>
      </c>
      <c r="B105" s="169" t="s">
        <v>76</v>
      </c>
      <c r="C105" s="169" t="s">
        <v>8</v>
      </c>
      <c r="D105" s="169" t="s">
        <v>61</v>
      </c>
      <c r="E105" s="169" t="s">
        <v>227</v>
      </c>
      <c r="F105" s="144" t="s">
        <v>66</v>
      </c>
      <c r="G105" s="170" t="s">
        <v>42</v>
      </c>
      <c r="H105" s="170" t="s">
        <v>20</v>
      </c>
      <c r="I105" s="170"/>
      <c r="J105" s="171">
        <f>J106</f>
        <v>20</v>
      </c>
      <c r="K105" s="171"/>
      <c r="L105" s="171"/>
    </row>
    <row r="106" spans="1:12" ht="54" customHeight="1">
      <c r="A106" s="130" t="str">
        <f>A100</f>
        <v>Администрация Кочуновского сельского поселения Ромодановского муниципального района Республики Мордовия</v>
      </c>
      <c r="B106" s="169" t="s">
        <v>76</v>
      </c>
      <c r="C106" s="169" t="s">
        <v>8</v>
      </c>
      <c r="D106" s="169" t="s">
        <v>61</v>
      </c>
      <c r="E106" s="169" t="s">
        <v>227</v>
      </c>
      <c r="F106" s="144" t="s">
        <v>66</v>
      </c>
      <c r="G106" s="170" t="s">
        <v>42</v>
      </c>
      <c r="H106" s="170" t="s">
        <v>20</v>
      </c>
      <c r="I106" s="170" t="s">
        <v>136</v>
      </c>
      <c r="J106" s="171">
        <f ca="1">'Приложение 2'!J70</f>
        <v>20</v>
      </c>
      <c r="K106" s="171"/>
      <c r="L106" s="171"/>
    </row>
    <row r="107" spans="1:12" ht="66.75" customHeight="1">
      <c r="A107" s="130" t="str">
        <f ca="1">'Приложение 3'!A75</f>
        <v>Иные межбюджетные трансферты на осуществление полномочий по участию в организации деятельности по накоплению (в том числе раздельному накоплению)и транспортированию твердых коммунальных отходов</v>
      </c>
      <c r="B107" s="169" t="s">
        <v>76</v>
      </c>
      <c r="C107" s="169" t="s">
        <v>8</v>
      </c>
      <c r="D107" s="169" t="s">
        <v>61</v>
      </c>
      <c r="E107" s="169" t="s">
        <v>220</v>
      </c>
      <c r="F107" s="144"/>
      <c r="G107" s="170"/>
      <c r="H107" s="170"/>
      <c r="I107" s="170"/>
      <c r="J107" s="171">
        <f>J108</f>
        <v>25.6</v>
      </c>
      <c r="K107" s="171"/>
      <c r="L107" s="171"/>
    </row>
    <row r="108" spans="1:12" ht="39.75" customHeight="1">
      <c r="A108" s="130" t="str">
        <f ca="1">'Приложение 3'!A82</f>
        <v>Закупка товаров, работ и услуг для обеспечения государственных (муниципальных) нужд</v>
      </c>
      <c r="B108" s="169" t="s">
        <v>76</v>
      </c>
      <c r="C108" s="169" t="s">
        <v>8</v>
      </c>
      <c r="D108" s="169" t="s">
        <v>61</v>
      </c>
      <c r="E108" s="169" t="s">
        <v>220</v>
      </c>
      <c r="F108" s="144" t="s">
        <v>65</v>
      </c>
      <c r="G108" s="170"/>
      <c r="H108" s="170"/>
      <c r="I108" s="170"/>
      <c r="J108" s="171">
        <f>J109</f>
        <v>25.6</v>
      </c>
      <c r="K108" s="171"/>
      <c r="L108" s="171"/>
    </row>
    <row r="109" spans="1:12" ht="39" customHeight="1">
      <c r="A109" s="130" t="str">
        <f ca="1">'Приложение 3'!A83</f>
        <v>Иные закупки товаров, работ и услуг для обеспечения государственных (муниципальных) нужд</v>
      </c>
      <c r="B109" s="169" t="s">
        <v>76</v>
      </c>
      <c r="C109" s="169" t="s">
        <v>8</v>
      </c>
      <c r="D109" s="169" t="s">
        <v>61</v>
      </c>
      <c r="E109" s="169" t="s">
        <v>220</v>
      </c>
      <c r="F109" s="144" t="s">
        <v>66</v>
      </c>
      <c r="G109" s="170"/>
      <c r="H109" s="170"/>
      <c r="I109" s="170"/>
      <c r="J109" s="171">
        <f>J110</f>
        <v>25.6</v>
      </c>
      <c r="K109" s="171"/>
      <c r="L109" s="171"/>
    </row>
    <row r="110" spans="1:12" ht="14.25" customHeight="1">
      <c r="A110" s="130" t="str">
        <f ca="1">'Приложение 3'!A71</f>
        <v>Жилищно-коммунальное хозяйство</v>
      </c>
      <c r="B110" s="169" t="s">
        <v>76</v>
      </c>
      <c r="C110" s="169" t="s">
        <v>8</v>
      </c>
      <c r="D110" s="169" t="s">
        <v>61</v>
      </c>
      <c r="E110" s="169" t="s">
        <v>220</v>
      </c>
      <c r="F110" s="144" t="s">
        <v>66</v>
      </c>
      <c r="G110" s="170" t="s">
        <v>47</v>
      </c>
      <c r="H110" s="170"/>
      <c r="I110" s="170"/>
      <c r="J110" s="171">
        <f>J111</f>
        <v>25.6</v>
      </c>
      <c r="K110" s="171"/>
      <c r="L110" s="171"/>
    </row>
    <row r="111" spans="1:12" ht="16.5" customHeight="1">
      <c r="A111" s="130" t="str">
        <f ca="1">'Приложение 2'!A72</f>
        <v>Коммунальное хозяйства</v>
      </c>
      <c r="B111" s="169" t="s">
        <v>76</v>
      </c>
      <c r="C111" s="169" t="s">
        <v>8</v>
      </c>
      <c r="D111" s="169" t="s">
        <v>61</v>
      </c>
      <c r="E111" s="169" t="s">
        <v>220</v>
      </c>
      <c r="F111" s="144" t="s">
        <v>66</v>
      </c>
      <c r="G111" s="170" t="s">
        <v>47</v>
      </c>
      <c r="H111" s="170" t="s">
        <v>37</v>
      </c>
      <c r="I111" s="170"/>
      <c r="J111" s="171">
        <f>J112</f>
        <v>25.6</v>
      </c>
      <c r="K111" s="171"/>
      <c r="L111" s="171"/>
    </row>
    <row r="112" spans="1:12" ht="53.25" customHeight="1">
      <c r="A112" s="130" t="str">
        <f ca="1">A100</f>
        <v>Администрация Кочуновского сельского поселения Ромодановского муниципального района Республики Мордовия</v>
      </c>
      <c r="B112" s="169" t="s">
        <v>76</v>
      </c>
      <c r="C112" s="169" t="s">
        <v>8</v>
      </c>
      <c r="D112" s="169" t="s">
        <v>61</v>
      </c>
      <c r="E112" s="169" t="s">
        <v>220</v>
      </c>
      <c r="F112" s="144" t="s">
        <v>66</v>
      </c>
      <c r="G112" s="170" t="s">
        <v>47</v>
      </c>
      <c r="H112" s="170" t="s">
        <v>37</v>
      </c>
      <c r="I112" s="170" t="s">
        <v>136</v>
      </c>
      <c r="J112" s="171">
        <f ca="1">'Приложение 2'!J77</f>
        <v>25.6</v>
      </c>
      <c r="K112" s="171"/>
      <c r="L112" s="171"/>
    </row>
    <row r="113" spans="1:12" ht="78.75" customHeight="1">
      <c r="A113" s="130" t="str">
        <f ca="1">'Приложение 2'!A53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113" s="169" t="s">
        <v>76</v>
      </c>
      <c r="C113" s="169" t="s">
        <v>8</v>
      </c>
      <c r="D113" s="169" t="s">
        <v>61</v>
      </c>
      <c r="E113" s="169" t="s">
        <v>120</v>
      </c>
      <c r="F113" s="144"/>
      <c r="G113" s="170"/>
      <c r="H113" s="170"/>
      <c r="I113" s="170"/>
      <c r="J113" s="171">
        <f>J114+J119</f>
        <v>160.1</v>
      </c>
      <c r="K113" s="171">
        <f>K114+K119</f>
        <v>173.9</v>
      </c>
      <c r="L113" s="171">
        <f>L114+L119</f>
        <v>180.2</v>
      </c>
    </row>
    <row r="114" spans="1:12" ht="90.75" customHeight="1">
      <c r="A114" s="130" t="str">
        <f ca="1">'Приложение 2'!A54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14" s="169" t="s">
        <v>76</v>
      </c>
      <c r="C114" s="169" t="s">
        <v>8</v>
      </c>
      <c r="D114" s="169" t="s">
        <v>61</v>
      </c>
      <c r="E114" s="169" t="s">
        <v>120</v>
      </c>
      <c r="F114" s="144" t="s">
        <v>63</v>
      </c>
      <c r="G114" s="170"/>
      <c r="H114" s="170"/>
      <c r="I114" s="170"/>
      <c r="J114" s="171">
        <f t="shared" ref="J114:L117" si="11">J115</f>
        <v>157.1</v>
      </c>
      <c r="K114" s="171">
        <f t="shared" si="11"/>
        <v>168.9</v>
      </c>
      <c r="L114" s="171">
        <f t="shared" si="11"/>
        <v>175.2</v>
      </c>
    </row>
    <row r="115" spans="1:12" ht="42" customHeight="1">
      <c r="A115" s="130" t="str">
        <f ca="1">'Приложение 2'!A55</f>
        <v>Расходы на выплаты персоналу государственных (муниципальных) органов</v>
      </c>
      <c r="B115" s="169" t="s">
        <v>76</v>
      </c>
      <c r="C115" s="169" t="s">
        <v>8</v>
      </c>
      <c r="D115" s="169" t="s">
        <v>61</v>
      </c>
      <c r="E115" s="169" t="s">
        <v>120</v>
      </c>
      <c r="F115" s="144" t="s">
        <v>64</v>
      </c>
      <c r="G115" s="170"/>
      <c r="H115" s="170"/>
      <c r="I115" s="170"/>
      <c r="J115" s="171">
        <f t="shared" si="11"/>
        <v>157.1</v>
      </c>
      <c r="K115" s="171">
        <f t="shared" si="11"/>
        <v>168.9</v>
      </c>
      <c r="L115" s="171">
        <f t="shared" si="11"/>
        <v>175.2</v>
      </c>
    </row>
    <row r="116" spans="1:12" ht="18.75" customHeight="1">
      <c r="A116" s="130" t="str">
        <f>A121</f>
        <v>Национальная оборона</v>
      </c>
      <c r="B116" s="169" t="s">
        <v>76</v>
      </c>
      <c r="C116" s="169" t="s">
        <v>8</v>
      </c>
      <c r="D116" s="169" t="s">
        <v>61</v>
      </c>
      <c r="E116" s="169" t="s">
        <v>120</v>
      </c>
      <c r="F116" s="144" t="s">
        <v>64</v>
      </c>
      <c r="G116" s="170" t="s">
        <v>37</v>
      </c>
      <c r="H116" s="170"/>
      <c r="I116" s="170"/>
      <c r="J116" s="171">
        <f t="shared" si="11"/>
        <v>157.1</v>
      </c>
      <c r="K116" s="171">
        <f t="shared" si="11"/>
        <v>168.9</v>
      </c>
      <c r="L116" s="171">
        <f t="shared" si="11"/>
        <v>175.2</v>
      </c>
    </row>
    <row r="117" spans="1:12" ht="31.5" customHeight="1">
      <c r="A117" s="130" t="str">
        <f>A122</f>
        <v>Мобилизационная и вневойсковая подготовка</v>
      </c>
      <c r="B117" s="169" t="s">
        <v>76</v>
      </c>
      <c r="C117" s="169" t="s">
        <v>8</v>
      </c>
      <c r="D117" s="169" t="s">
        <v>61</v>
      </c>
      <c r="E117" s="169" t="s">
        <v>120</v>
      </c>
      <c r="F117" s="144" t="s">
        <v>64</v>
      </c>
      <c r="G117" s="170" t="s">
        <v>37</v>
      </c>
      <c r="H117" s="170" t="s">
        <v>51</v>
      </c>
      <c r="I117" s="170"/>
      <c r="J117" s="171">
        <f t="shared" si="11"/>
        <v>157.1</v>
      </c>
      <c r="K117" s="171">
        <f t="shared" si="11"/>
        <v>168.9</v>
      </c>
      <c r="L117" s="171">
        <f t="shared" si="11"/>
        <v>175.2</v>
      </c>
    </row>
    <row r="118" spans="1:12" ht="57" customHeight="1">
      <c r="A118" s="130" t="str">
        <f>A123</f>
        <v>Администрация Кочуновского сельского поселения Ромодановского муниципального района Республики Мордовия</v>
      </c>
      <c r="B118" s="169" t="s">
        <v>76</v>
      </c>
      <c r="C118" s="169" t="s">
        <v>8</v>
      </c>
      <c r="D118" s="169" t="s">
        <v>61</v>
      </c>
      <c r="E118" s="169" t="s">
        <v>120</v>
      </c>
      <c r="F118" s="144" t="s">
        <v>64</v>
      </c>
      <c r="G118" s="170" t="s">
        <v>37</v>
      </c>
      <c r="H118" s="170" t="s">
        <v>51</v>
      </c>
      <c r="I118" s="170" t="s">
        <v>136</v>
      </c>
      <c r="J118" s="171">
        <f ca="1">'Приложение 2'!J55</f>
        <v>157.1</v>
      </c>
      <c r="K118" s="171">
        <f ca="1">'Приложение 2'!K55</f>
        <v>168.9</v>
      </c>
      <c r="L118" s="171">
        <f ca="1">'Приложение 2'!L55</f>
        <v>175.2</v>
      </c>
    </row>
    <row r="119" spans="1:12" ht="43.5" customHeight="1">
      <c r="A119" s="130" t="str">
        <f ca="1">'Приложение 2'!A56</f>
        <v>Закупка товаров, работ и услуг для обеспечения государственных (муниципальных) нужд</v>
      </c>
      <c r="B119" s="169" t="s">
        <v>76</v>
      </c>
      <c r="C119" s="169" t="s">
        <v>8</v>
      </c>
      <c r="D119" s="169" t="s">
        <v>61</v>
      </c>
      <c r="E119" s="169" t="s">
        <v>120</v>
      </c>
      <c r="F119" s="144" t="s">
        <v>65</v>
      </c>
      <c r="G119" s="170"/>
      <c r="H119" s="170"/>
      <c r="I119" s="170"/>
      <c r="J119" s="171">
        <f t="shared" ref="J119:L122" si="12">J120</f>
        <v>3</v>
      </c>
      <c r="K119" s="171">
        <f t="shared" si="12"/>
        <v>5</v>
      </c>
      <c r="L119" s="171">
        <f t="shared" si="12"/>
        <v>5</v>
      </c>
    </row>
    <row r="120" spans="1:12" ht="42" customHeight="1">
      <c r="A120" s="130" t="str">
        <f ca="1">'Приложение 2'!A57</f>
        <v>Иные закупки товаров, работ и услуг для обеспечения государственных (муниципальных) нужд</v>
      </c>
      <c r="B120" s="169" t="s">
        <v>76</v>
      </c>
      <c r="C120" s="169" t="s">
        <v>8</v>
      </c>
      <c r="D120" s="169" t="s">
        <v>61</v>
      </c>
      <c r="E120" s="169" t="s">
        <v>120</v>
      </c>
      <c r="F120" s="144" t="s">
        <v>66</v>
      </c>
      <c r="G120" s="170"/>
      <c r="H120" s="170"/>
      <c r="I120" s="170"/>
      <c r="J120" s="171">
        <f t="shared" si="12"/>
        <v>3</v>
      </c>
      <c r="K120" s="171">
        <f t="shared" si="12"/>
        <v>5</v>
      </c>
      <c r="L120" s="171">
        <f t="shared" si="12"/>
        <v>5</v>
      </c>
    </row>
    <row r="121" spans="1:12" ht="15" customHeight="1">
      <c r="A121" s="130" t="str">
        <f ca="1">'Приложение 2'!A49</f>
        <v>Национальная оборона</v>
      </c>
      <c r="B121" s="169" t="s">
        <v>76</v>
      </c>
      <c r="C121" s="169" t="s">
        <v>8</v>
      </c>
      <c r="D121" s="169" t="s">
        <v>61</v>
      </c>
      <c r="E121" s="169" t="s">
        <v>120</v>
      </c>
      <c r="F121" s="144" t="s">
        <v>66</v>
      </c>
      <c r="G121" s="170" t="s">
        <v>37</v>
      </c>
      <c r="H121" s="170"/>
      <c r="I121" s="170"/>
      <c r="J121" s="171">
        <f t="shared" si="12"/>
        <v>3</v>
      </c>
      <c r="K121" s="171">
        <f t="shared" si="12"/>
        <v>5</v>
      </c>
      <c r="L121" s="171">
        <f t="shared" si="12"/>
        <v>5</v>
      </c>
    </row>
    <row r="122" spans="1:12" ht="26.25" customHeight="1">
      <c r="A122" s="130" t="str">
        <f ca="1">'Приложение 2'!A50</f>
        <v>Мобилизационная и вневойсковая подготовка</v>
      </c>
      <c r="B122" s="169" t="s">
        <v>76</v>
      </c>
      <c r="C122" s="169" t="s">
        <v>8</v>
      </c>
      <c r="D122" s="169" t="s">
        <v>61</v>
      </c>
      <c r="E122" s="169" t="s">
        <v>120</v>
      </c>
      <c r="F122" s="144" t="s">
        <v>66</v>
      </c>
      <c r="G122" s="170" t="s">
        <v>37</v>
      </c>
      <c r="H122" s="170" t="s">
        <v>51</v>
      </c>
      <c r="I122" s="170"/>
      <c r="J122" s="171">
        <f t="shared" si="12"/>
        <v>3</v>
      </c>
      <c r="K122" s="171">
        <f t="shared" si="12"/>
        <v>5</v>
      </c>
      <c r="L122" s="171">
        <f t="shared" si="12"/>
        <v>5</v>
      </c>
    </row>
    <row r="123" spans="1:12" ht="54" customHeight="1">
      <c r="A123" s="130" t="str">
        <f>A100</f>
        <v>Администрация Кочуновского сельского поселения Ромодановского муниципального района Республики Мордовия</v>
      </c>
      <c r="B123" s="169" t="s">
        <v>76</v>
      </c>
      <c r="C123" s="169" t="s">
        <v>8</v>
      </c>
      <c r="D123" s="169" t="s">
        <v>61</v>
      </c>
      <c r="E123" s="169" t="s">
        <v>120</v>
      </c>
      <c r="F123" s="144" t="s">
        <v>66</v>
      </c>
      <c r="G123" s="170" t="s">
        <v>37</v>
      </c>
      <c r="H123" s="170" t="s">
        <v>51</v>
      </c>
      <c r="I123" s="170" t="s">
        <v>136</v>
      </c>
      <c r="J123" s="171">
        <f ca="1">'Приложение 2'!J57</f>
        <v>3</v>
      </c>
      <c r="K123" s="171">
        <f ca="1">'Приложение 2'!K57</f>
        <v>5</v>
      </c>
      <c r="L123" s="171">
        <f ca="1">'Приложение 2'!L57</f>
        <v>5</v>
      </c>
    </row>
    <row r="124" spans="1:12" ht="131.25" customHeight="1">
      <c r="A124" s="130" t="s">
        <v>32</v>
      </c>
      <c r="B124" s="169">
        <v>89</v>
      </c>
      <c r="C124" s="169">
        <v>1</v>
      </c>
      <c r="D124" s="169" t="s">
        <v>61</v>
      </c>
      <c r="E124" s="169" t="s">
        <v>75</v>
      </c>
      <c r="F124" s="144"/>
      <c r="G124" s="173"/>
      <c r="H124" s="173"/>
      <c r="I124" s="173"/>
      <c r="J124" s="171">
        <f t="shared" ref="J124:L128" si="13">J125</f>
        <v>0.6</v>
      </c>
      <c r="K124" s="171">
        <f t="shared" si="13"/>
        <v>0.7</v>
      </c>
      <c r="L124" s="171">
        <f t="shared" si="13"/>
        <v>0.7</v>
      </c>
    </row>
    <row r="125" spans="1:12" ht="38.25" customHeight="1">
      <c r="A125" s="130" t="s">
        <v>172</v>
      </c>
      <c r="B125" s="169">
        <v>89</v>
      </c>
      <c r="C125" s="169">
        <v>1</v>
      </c>
      <c r="D125" s="169" t="s">
        <v>61</v>
      </c>
      <c r="E125" s="169" t="s">
        <v>75</v>
      </c>
      <c r="F125" s="144" t="s">
        <v>65</v>
      </c>
      <c r="G125" s="173"/>
      <c r="H125" s="173"/>
      <c r="I125" s="173"/>
      <c r="J125" s="171">
        <f t="shared" si="13"/>
        <v>0.6</v>
      </c>
      <c r="K125" s="171">
        <f t="shared" ref="K125:L128" si="14">K126</f>
        <v>0.7</v>
      </c>
      <c r="L125" s="171">
        <f t="shared" si="14"/>
        <v>0.7</v>
      </c>
    </row>
    <row r="126" spans="1:12" ht="38.25">
      <c r="A126" s="130" t="s">
        <v>43</v>
      </c>
      <c r="B126" s="169">
        <v>89</v>
      </c>
      <c r="C126" s="169">
        <v>1</v>
      </c>
      <c r="D126" s="169" t="s">
        <v>61</v>
      </c>
      <c r="E126" s="169" t="s">
        <v>75</v>
      </c>
      <c r="F126" s="144" t="s">
        <v>66</v>
      </c>
      <c r="G126" s="173"/>
      <c r="H126" s="173"/>
      <c r="I126" s="173"/>
      <c r="J126" s="171">
        <f t="shared" si="13"/>
        <v>0.6</v>
      </c>
      <c r="K126" s="171">
        <f t="shared" si="14"/>
        <v>0.7</v>
      </c>
      <c r="L126" s="171">
        <f t="shared" si="14"/>
        <v>0.7</v>
      </c>
    </row>
    <row r="127" spans="1:12">
      <c r="A127" s="130" t="s">
        <v>34</v>
      </c>
      <c r="B127" s="169">
        <v>89</v>
      </c>
      <c r="C127" s="169">
        <v>1</v>
      </c>
      <c r="D127" s="169" t="s">
        <v>61</v>
      </c>
      <c r="E127" s="169" t="s">
        <v>75</v>
      </c>
      <c r="F127" s="144" t="s">
        <v>66</v>
      </c>
      <c r="G127" s="170" t="s">
        <v>35</v>
      </c>
      <c r="H127" s="170"/>
      <c r="I127" s="170"/>
      <c r="J127" s="171">
        <f t="shared" si="13"/>
        <v>0.6</v>
      </c>
      <c r="K127" s="171">
        <f t="shared" si="14"/>
        <v>0.7</v>
      </c>
      <c r="L127" s="171">
        <f t="shared" si="14"/>
        <v>0.7</v>
      </c>
    </row>
    <row r="128" spans="1:12" ht="64.5" customHeight="1">
      <c r="A128" s="129" t="str">
        <f ca="1"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28" s="169">
        <v>89</v>
      </c>
      <c r="C128" s="169">
        <v>1</v>
      </c>
      <c r="D128" s="169" t="s">
        <v>61</v>
      </c>
      <c r="E128" s="169" t="s">
        <v>75</v>
      </c>
      <c r="F128" s="144" t="s">
        <v>66</v>
      </c>
      <c r="G128" s="170" t="s">
        <v>35</v>
      </c>
      <c r="H128" s="170" t="s">
        <v>42</v>
      </c>
      <c r="I128" s="170"/>
      <c r="J128" s="171">
        <f t="shared" si="13"/>
        <v>0.6</v>
      </c>
      <c r="K128" s="171">
        <f t="shared" si="14"/>
        <v>0.7</v>
      </c>
      <c r="L128" s="171">
        <f t="shared" si="14"/>
        <v>0.7</v>
      </c>
    </row>
    <row r="129" spans="1:12" ht="51">
      <c r="A129" s="130" t="s">
        <v>148</v>
      </c>
      <c r="B129" s="169">
        <v>89</v>
      </c>
      <c r="C129" s="169">
        <v>1</v>
      </c>
      <c r="D129" s="169" t="s">
        <v>61</v>
      </c>
      <c r="E129" s="169" t="s">
        <v>75</v>
      </c>
      <c r="F129" s="144" t="s">
        <v>66</v>
      </c>
      <c r="G129" s="170" t="s">
        <v>35</v>
      </c>
      <c r="H129" s="170" t="s">
        <v>42</v>
      </c>
      <c r="I129" s="170" t="s">
        <v>136</v>
      </c>
      <c r="J129" s="171">
        <f ca="1">'Приложение 2'!J36</f>
        <v>0.6</v>
      </c>
      <c r="K129" s="171">
        <f ca="1">'Приложение 2'!K36</f>
        <v>0.7</v>
      </c>
      <c r="L129" s="171">
        <f ca="1">'Приложение 2'!L36</f>
        <v>0.7</v>
      </c>
    </row>
  </sheetData>
  <autoFilter ref="A1:L129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view="pageBreakPreview" topLeftCell="A8" zoomScale="60" zoomScaleNormal="55" workbookViewId="0">
      <selection activeCell="C29" sqref="C29"/>
    </sheetView>
  </sheetViews>
  <sheetFormatPr defaultRowHeight="12.75"/>
  <cols>
    <col min="1" max="1" width="58.6640625" style="54" customWidth="1"/>
    <col min="2" max="2" width="125" style="54" customWidth="1"/>
    <col min="3" max="3" width="27" style="54" customWidth="1"/>
    <col min="4" max="4" width="30.83203125" style="54" customWidth="1"/>
    <col min="5" max="5" width="27.5" style="54" customWidth="1"/>
    <col min="6" max="6" width="41.83203125" style="55" customWidth="1"/>
    <col min="7" max="7" width="23.6640625" style="54" customWidth="1"/>
    <col min="8" max="8" width="19.5" style="54" customWidth="1"/>
    <col min="9" max="9" width="25.5" style="54" customWidth="1"/>
    <col min="10" max="16384" width="9.33203125" style="54"/>
  </cols>
  <sheetData>
    <row r="1" spans="1:7" ht="7.5" customHeight="1">
      <c r="B1" s="99"/>
      <c r="C1" s="187"/>
      <c r="D1" s="187"/>
      <c r="E1" s="187"/>
      <c r="F1" s="53"/>
    </row>
    <row r="2" spans="1:7" ht="409.6" customHeight="1">
      <c r="A2" s="98"/>
      <c r="B2" s="97"/>
      <c r="C2" s="186" t="s">
        <v>218</v>
      </c>
      <c r="D2" s="186"/>
      <c r="E2" s="186"/>
      <c r="F2" s="20"/>
      <c r="G2" s="20"/>
    </row>
    <row r="3" spans="1:7" ht="13.15" customHeight="1">
      <c r="A3" s="185" t="s">
        <v>196</v>
      </c>
      <c r="B3" s="185"/>
      <c r="C3" s="185"/>
      <c r="D3" s="185"/>
      <c r="E3" s="185"/>
    </row>
    <row r="4" spans="1:7" ht="13.15" customHeight="1">
      <c r="A4" s="185"/>
      <c r="B4" s="185"/>
      <c r="C4" s="185"/>
      <c r="D4" s="185"/>
      <c r="E4" s="185"/>
    </row>
    <row r="5" spans="1:7" ht="83.25" customHeight="1">
      <c r="A5" s="185"/>
      <c r="B5" s="185"/>
      <c r="C5" s="185"/>
      <c r="D5" s="185"/>
      <c r="E5" s="185"/>
      <c r="F5" s="96"/>
    </row>
    <row r="6" spans="1:7" ht="23.25" customHeight="1">
      <c r="A6" s="95"/>
      <c r="B6" s="95"/>
      <c r="C6" s="94"/>
    </row>
    <row r="7" spans="1:7" ht="37.15" customHeight="1">
      <c r="A7" s="188" t="s">
        <v>23</v>
      </c>
      <c r="B7" s="189" t="s">
        <v>24</v>
      </c>
      <c r="C7" s="190" t="s">
        <v>25</v>
      </c>
      <c r="D7" s="190"/>
      <c r="E7" s="190"/>
    </row>
    <row r="8" spans="1:7" s="60" customFormat="1" ht="138.6" customHeight="1">
      <c r="A8" s="188"/>
      <c r="B8" s="189"/>
      <c r="C8" s="41" t="s">
        <v>154</v>
      </c>
      <c r="D8" s="41" t="s">
        <v>175</v>
      </c>
      <c r="E8" s="41" t="s">
        <v>192</v>
      </c>
      <c r="F8" s="61"/>
    </row>
    <row r="9" spans="1:7" s="76" customFormat="1" ht="28.15" customHeight="1">
      <c r="A9" s="93" t="s">
        <v>8</v>
      </c>
      <c r="B9" s="92" t="s">
        <v>9</v>
      </c>
      <c r="C9" s="91">
        <v>3</v>
      </c>
      <c r="D9" s="91">
        <v>4</v>
      </c>
      <c r="E9" s="91">
        <v>5</v>
      </c>
      <c r="F9" s="77"/>
    </row>
    <row r="10" spans="1:7" s="76" customFormat="1" ht="44.45" customHeight="1">
      <c r="A10" s="88" t="s">
        <v>86</v>
      </c>
      <c r="B10" s="100" t="s">
        <v>118</v>
      </c>
      <c r="C10" s="90">
        <f>C11+C14+C18+C22</f>
        <v>27.799999999999908</v>
      </c>
      <c r="D10" s="90">
        <f>D14</f>
        <v>-28.4</v>
      </c>
      <c r="E10" s="90">
        <f>E14</f>
        <v>-35.5</v>
      </c>
      <c r="F10" s="77"/>
    </row>
    <row r="11" spans="1:7" s="76" customFormat="1" ht="55.5" customHeight="1">
      <c r="A11" s="88" t="s">
        <v>117</v>
      </c>
      <c r="B11" s="89" t="s">
        <v>83</v>
      </c>
      <c r="C11" s="84">
        <f t="shared" ref="C11:E12" si="0">SUM(C12)</f>
        <v>0</v>
      </c>
      <c r="D11" s="84">
        <f t="shared" si="0"/>
        <v>0</v>
      </c>
      <c r="E11" s="84">
        <f t="shared" si="0"/>
        <v>0</v>
      </c>
      <c r="F11" s="77"/>
    </row>
    <row r="12" spans="1:7" s="76" customFormat="1" ht="73.900000000000006" customHeight="1">
      <c r="A12" s="88" t="s">
        <v>116</v>
      </c>
      <c r="B12" s="87" t="s">
        <v>115</v>
      </c>
      <c r="C12" s="84">
        <f t="shared" si="0"/>
        <v>0</v>
      </c>
      <c r="D12" s="84">
        <f t="shared" si="0"/>
        <v>0</v>
      </c>
      <c r="E12" s="84">
        <f t="shared" si="0"/>
        <v>0</v>
      </c>
      <c r="F12" s="77"/>
    </row>
    <row r="13" spans="1:7" s="76" customFormat="1" ht="71.45" customHeight="1">
      <c r="A13" s="88" t="s">
        <v>114</v>
      </c>
      <c r="B13" s="87" t="s">
        <v>113</v>
      </c>
      <c r="C13" s="84"/>
      <c r="D13" s="70"/>
      <c r="E13" s="70"/>
      <c r="F13" s="77"/>
    </row>
    <row r="14" spans="1:7" s="76" customFormat="1" ht="63" customHeight="1">
      <c r="A14" s="74" t="s">
        <v>112</v>
      </c>
      <c r="B14" s="86" t="s">
        <v>111</v>
      </c>
      <c r="C14" s="84">
        <f t="shared" ref="C14:E15" si="1">C15</f>
        <v>-21.3</v>
      </c>
      <c r="D14" s="84">
        <f t="shared" si="1"/>
        <v>-28.4</v>
      </c>
      <c r="E14" s="84">
        <f t="shared" si="1"/>
        <v>-35.5</v>
      </c>
      <c r="F14" s="77"/>
    </row>
    <row r="15" spans="1:7" s="76" customFormat="1" ht="57" customHeight="1">
      <c r="A15" s="74" t="s">
        <v>110</v>
      </c>
      <c r="B15" s="86" t="s">
        <v>109</v>
      </c>
      <c r="C15" s="84">
        <f t="shared" si="1"/>
        <v>-21.3</v>
      </c>
      <c r="D15" s="84">
        <f t="shared" si="1"/>
        <v>-28.4</v>
      </c>
      <c r="E15" s="84">
        <f t="shared" si="1"/>
        <v>-35.5</v>
      </c>
      <c r="F15" s="77"/>
    </row>
    <row r="16" spans="1:7" s="76" customFormat="1" ht="82.9" customHeight="1">
      <c r="A16" s="74" t="s">
        <v>108</v>
      </c>
      <c r="B16" s="85" t="s">
        <v>107</v>
      </c>
      <c r="C16" s="84">
        <f>SUM(C17)</f>
        <v>-21.3</v>
      </c>
      <c r="D16" s="84">
        <f>SUM(D17)</f>
        <v>-28.4</v>
      </c>
      <c r="E16" s="84">
        <f>SUM(E17)</f>
        <v>-35.5</v>
      </c>
      <c r="F16" s="77"/>
    </row>
    <row r="17" spans="1:6" s="76" customFormat="1" ht="77.45" customHeight="1">
      <c r="A17" s="74" t="s">
        <v>142</v>
      </c>
      <c r="B17" s="83" t="s">
        <v>141</v>
      </c>
      <c r="C17" s="82">
        <v>-21.3</v>
      </c>
      <c r="D17" s="82">
        <v>-28.4</v>
      </c>
      <c r="E17" s="82">
        <v>-35.5</v>
      </c>
      <c r="F17" s="77"/>
    </row>
    <row r="18" spans="1:6" s="76" customFormat="1" ht="48" customHeight="1">
      <c r="A18" s="80" t="s">
        <v>106</v>
      </c>
      <c r="B18" s="81" t="s">
        <v>105</v>
      </c>
      <c r="C18" s="70">
        <f t="shared" ref="C18:E20" si="2">C19</f>
        <v>0</v>
      </c>
      <c r="D18" s="70">
        <f t="shared" si="2"/>
        <v>0</v>
      </c>
      <c r="E18" s="70">
        <f t="shared" si="2"/>
        <v>0</v>
      </c>
      <c r="F18" s="77"/>
    </row>
    <row r="19" spans="1:6" s="76" customFormat="1" ht="57.6" customHeight="1">
      <c r="A19" s="80" t="s">
        <v>104</v>
      </c>
      <c r="B19" s="81" t="s">
        <v>103</v>
      </c>
      <c r="C19" s="70">
        <f t="shared" si="2"/>
        <v>0</v>
      </c>
      <c r="D19" s="70">
        <f t="shared" si="2"/>
        <v>0</v>
      </c>
      <c r="E19" s="70">
        <f t="shared" si="2"/>
        <v>0</v>
      </c>
      <c r="F19" s="77"/>
    </row>
    <row r="20" spans="1:6" s="76" customFormat="1" ht="77.45" customHeight="1">
      <c r="A20" s="80" t="s">
        <v>102</v>
      </c>
      <c r="B20" s="81" t="s">
        <v>101</v>
      </c>
      <c r="C20" s="70">
        <f t="shared" si="2"/>
        <v>0</v>
      </c>
      <c r="D20" s="70">
        <f t="shared" si="2"/>
        <v>0</v>
      </c>
      <c r="E20" s="70">
        <f t="shared" si="2"/>
        <v>0</v>
      </c>
      <c r="F20" s="77"/>
    </row>
    <row r="21" spans="1:6" s="76" customFormat="1" ht="101.45" customHeight="1">
      <c r="A21" s="80" t="s">
        <v>100</v>
      </c>
      <c r="B21" s="81" t="s">
        <v>99</v>
      </c>
      <c r="C21" s="70">
        <v>0</v>
      </c>
      <c r="D21" s="70">
        <v>0</v>
      </c>
      <c r="E21" s="70">
        <v>0</v>
      </c>
      <c r="F21" s="77"/>
    </row>
    <row r="22" spans="1:6" s="76" customFormat="1" ht="52.9" customHeight="1">
      <c r="A22" s="80" t="s">
        <v>98</v>
      </c>
      <c r="B22" s="79" t="s">
        <v>97</v>
      </c>
      <c r="C22" s="78">
        <f>C28+C25</f>
        <v>49.099999999999909</v>
      </c>
      <c r="D22" s="78">
        <v>0</v>
      </c>
      <c r="E22" s="78">
        <v>0</v>
      </c>
      <c r="F22" s="104"/>
    </row>
    <row r="23" spans="1:6" s="68" customFormat="1" ht="40.15" customHeight="1">
      <c r="A23" s="72" t="s">
        <v>96</v>
      </c>
      <c r="B23" s="75" t="s">
        <v>95</v>
      </c>
      <c r="C23" s="70">
        <f t="shared" ref="C23:E24" si="3">SUM(C24)</f>
        <v>-2784.9</v>
      </c>
      <c r="D23" s="70">
        <f t="shared" si="3"/>
        <v>-2046.2</v>
      </c>
      <c r="E23" s="70">
        <f t="shared" si="3"/>
        <v>-2170.1</v>
      </c>
      <c r="F23" s="69"/>
    </row>
    <row r="24" spans="1:6" s="60" customFormat="1" ht="46.15" customHeight="1">
      <c r="A24" s="74" t="s">
        <v>94</v>
      </c>
      <c r="B24" s="73" t="s">
        <v>93</v>
      </c>
      <c r="C24" s="56">
        <f t="shared" si="3"/>
        <v>-2784.9</v>
      </c>
      <c r="D24" s="56">
        <f t="shared" si="3"/>
        <v>-2046.2</v>
      </c>
      <c r="E24" s="56">
        <f t="shared" si="3"/>
        <v>-2170.1</v>
      </c>
      <c r="F24" s="61"/>
    </row>
    <row r="25" spans="1:6" s="60" customFormat="1" ht="58.15" customHeight="1">
      <c r="A25" s="74" t="s">
        <v>143</v>
      </c>
      <c r="B25" s="73" t="s">
        <v>144</v>
      </c>
      <c r="C25" s="56">
        <v>-2784.9</v>
      </c>
      <c r="D25" s="56">
        <v>-2046.2</v>
      </c>
      <c r="E25" s="56">
        <v>-2170.1</v>
      </c>
      <c r="F25" s="61"/>
    </row>
    <row r="26" spans="1:6" s="68" customFormat="1" ht="43.15" customHeight="1">
      <c r="A26" s="72" t="s">
        <v>92</v>
      </c>
      <c r="B26" s="71" t="s">
        <v>91</v>
      </c>
      <c r="C26" s="70">
        <f t="shared" ref="C26:E27" si="4">SUM(C27)</f>
        <v>2834</v>
      </c>
      <c r="D26" s="70">
        <f t="shared" si="4"/>
        <v>2046.2</v>
      </c>
      <c r="E26" s="70">
        <f t="shared" si="4"/>
        <v>2170.1</v>
      </c>
      <c r="F26" s="69"/>
    </row>
    <row r="27" spans="1:6" s="60" customFormat="1" ht="47.45" customHeight="1">
      <c r="A27" s="67" t="s">
        <v>90</v>
      </c>
      <c r="B27" s="66" t="s">
        <v>89</v>
      </c>
      <c r="C27" s="56">
        <f t="shared" si="4"/>
        <v>2834</v>
      </c>
      <c r="D27" s="56">
        <f t="shared" si="4"/>
        <v>2046.2</v>
      </c>
      <c r="E27" s="56">
        <f t="shared" si="4"/>
        <v>2170.1</v>
      </c>
      <c r="F27" s="61"/>
    </row>
    <row r="28" spans="1:6" s="60" customFormat="1" ht="56.45" customHeight="1">
      <c r="A28" s="65" t="s">
        <v>88</v>
      </c>
      <c r="B28" s="64" t="s">
        <v>87</v>
      </c>
      <c r="C28" s="56">
        <v>2834</v>
      </c>
      <c r="D28" s="56">
        <v>2046.2</v>
      </c>
      <c r="E28" s="56">
        <v>2170.1</v>
      </c>
      <c r="F28" s="61"/>
    </row>
    <row r="29" spans="1:6" s="60" customFormat="1" ht="81" customHeight="1">
      <c r="A29" s="63" t="s">
        <v>86</v>
      </c>
      <c r="B29" s="62" t="s">
        <v>145</v>
      </c>
      <c r="C29" s="56">
        <v>0</v>
      </c>
      <c r="D29" s="56">
        <v>0</v>
      </c>
      <c r="E29" s="56">
        <v>0</v>
      </c>
      <c r="F29" s="61"/>
    </row>
    <row r="30" spans="1:6" ht="42.75" customHeight="1">
      <c r="A30" s="59"/>
      <c r="B30" s="58" t="s">
        <v>134</v>
      </c>
      <c r="C30" s="57">
        <v>674.5</v>
      </c>
      <c r="D30" s="56">
        <v>529</v>
      </c>
      <c r="E30" s="56">
        <v>545.20000000000005</v>
      </c>
    </row>
    <row r="32" spans="1:6">
      <c r="F32" s="54"/>
    </row>
    <row r="33" spans="6:6" ht="44.45" customHeight="1">
      <c r="F33" s="54"/>
    </row>
    <row r="34" spans="6:6">
      <c r="F34" s="54"/>
    </row>
    <row r="35" spans="6:6">
      <c r="F35" s="54"/>
    </row>
    <row r="36" spans="6:6">
      <c r="F36" s="54"/>
    </row>
    <row r="37" spans="6:6">
      <c r="F37" s="54"/>
    </row>
    <row r="38" spans="6:6">
      <c r="F38" s="54"/>
    </row>
    <row r="39" spans="6:6">
      <c r="F39" s="54"/>
    </row>
  </sheetData>
  <mergeCells count="6">
    <mergeCell ref="A3:E5"/>
    <mergeCell ref="C2:E2"/>
    <mergeCell ref="C1:E1"/>
    <mergeCell ref="A7:A8"/>
    <mergeCell ref="B7:B8"/>
    <mergeCell ref="C7:E7"/>
  </mergeCells>
  <phoneticPr fontId="0" type="noConversion"/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7"/>
  <sheetViews>
    <sheetView view="pageBreakPreview" zoomScale="60" zoomScaleNormal="55" workbookViewId="0">
      <selection activeCell="F6" sqref="F6"/>
    </sheetView>
  </sheetViews>
  <sheetFormatPr defaultRowHeight="15.75"/>
  <cols>
    <col min="1" max="1" width="25" style="19" customWidth="1"/>
    <col min="2" max="2" width="91" style="19" customWidth="1"/>
    <col min="3" max="3" width="26.5" style="19" customWidth="1"/>
    <col min="4" max="4" width="28.33203125" style="19" customWidth="1"/>
    <col min="5" max="5" width="28.83203125" style="19" customWidth="1"/>
    <col min="6" max="6" width="58.5" style="21" customWidth="1"/>
    <col min="7" max="16384" width="9.33203125" style="19"/>
  </cols>
  <sheetData>
    <row r="1" spans="1:7" s="49" customFormat="1" ht="27">
      <c r="B1" s="193"/>
      <c r="C1" s="193"/>
      <c r="D1" s="193"/>
      <c r="E1" s="193"/>
      <c r="F1" s="53"/>
    </row>
    <row r="2" spans="1:7" s="49" customFormat="1" ht="27" customHeight="1">
      <c r="A2" s="51"/>
      <c r="B2" s="50"/>
      <c r="C2" s="50"/>
      <c r="D2" s="194"/>
      <c r="E2" s="194"/>
      <c r="F2" s="52"/>
    </row>
    <row r="3" spans="1:7" s="49" customFormat="1" ht="360.75" customHeight="1">
      <c r="A3" s="51"/>
      <c r="B3" s="50"/>
      <c r="C3" s="50"/>
      <c r="D3" s="195" t="s">
        <v>219</v>
      </c>
      <c r="E3" s="195"/>
      <c r="F3" s="20"/>
      <c r="G3" s="20"/>
    </row>
    <row r="4" spans="1:7" ht="15.6" customHeight="1">
      <c r="A4" s="196" t="s">
        <v>197</v>
      </c>
      <c r="B4" s="196"/>
      <c r="C4" s="196"/>
      <c r="D4" s="196"/>
      <c r="E4" s="196"/>
    </row>
    <row r="5" spans="1:7" ht="15.6" customHeight="1">
      <c r="A5" s="196"/>
      <c r="B5" s="196"/>
      <c r="C5" s="196"/>
      <c r="D5" s="196"/>
      <c r="E5" s="196"/>
      <c r="F5" s="48"/>
    </row>
    <row r="6" spans="1:7" ht="103.9" customHeight="1">
      <c r="A6" s="196"/>
      <c r="B6" s="196"/>
      <c r="C6" s="196"/>
      <c r="D6" s="196"/>
      <c r="E6" s="196"/>
      <c r="F6" s="47"/>
    </row>
    <row r="7" spans="1:7" ht="24.75" customHeight="1">
      <c r="A7" s="46"/>
      <c r="B7" s="46"/>
      <c r="C7" s="45"/>
      <c r="E7" s="44"/>
    </row>
    <row r="8" spans="1:7" ht="25.5" customHeight="1">
      <c r="A8" s="197" t="s">
        <v>26</v>
      </c>
      <c r="B8" s="198" t="s">
        <v>85</v>
      </c>
      <c r="C8" s="199" t="s">
        <v>27</v>
      </c>
      <c r="D8" s="200"/>
      <c r="E8" s="200"/>
      <c r="F8" s="43"/>
      <c r="G8" s="42"/>
    </row>
    <row r="9" spans="1:7" s="23" customFormat="1" ht="31.15" customHeight="1">
      <c r="A9" s="197"/>
      <c r="B9" s="198"/>
      <c r="C9" s="41" t="s">
        <v>154</v>
      </c>
      <c r="D9" s="41" t="s">
        <v>175</v>
      </c>
      <c r="E9" s="41" t="s">
        <v>192</v>
      </c>
      <c r="F9" s="24"/>
    </row>
    <row r="10" spans="1:7" s="23" customFormat="1" ht="26.25">
      <c r="A10" s="40">
        <v>1</v>
      </c>
      <c r="B10" s="39">
        <v>2</v>
      </c>
      <c r="C10" s="38">
        <v>3</v>
      </c>
      <c r="D10" s="37">
        <v>4</v>
      </c>
      <c r="E10" s="37">
        <v>5</v>
      </c>
      <c r="F10" s="24"/>
    </row>
    <row r="11" spans="1:7" s="23" customFormat="1" ht="26.25">
      <c r="A11" s="191" t="s">
        <v>19</v>
      </c>
      <c r="B11" s="192"/>
      <c r="C11" s="36"/>
      <c r="D11" s="33"/>
      <c r="E11" s="33"/>
      <c r="F11" s="24"/>
    </row>
    <row r="12" spans="1:7" s="23" customFormat="1" ht="54.6" customHeight="1">
      <c r="A12" s="31" t="s">
        <v>84</v>
      </c>
      <c r="B12" s="35" t="s">
        <v>83</v>
      </c>
      <c r="C12" s="29">
        <f>C14</f>
        <v>0</v>
      </c>
      <c r="D12" s="29">
        <f>D14</f>
        <v>0</v>
      </c>
      <c r="E12" s="29">
        <f>E14</f>
        <v>0</v>
      </c>
      <c r="F12" s="24"/>
    </row>
    <row r="13" spans="1:7" s="23" customFormat="1" ht="31.15" customHeight="1">
      <c r="A13" s="27"/>
      <c r="B13" s="30" t="s">
        <v>81</v>
      </c>
      <c r="C13" s="34"/>
      <c r="D13" s="33"/>
      <c r="E13" s="33"/>
      <c r="F13" s="24"/>
    </row>
    <row r="14" spans="1:7" s="23" customFormat="1" ht="43.15" customHeight="1">
      <c r="A14" s="27">
        <v>1</v>
      </c>
      <c r="B14" s="30" t="s">
        <v>80</v>
      </c>
      <c r="C14" s="25"/>
      <c r="D14" s="25"/>
      <c r="E14" s="25"/>
      <c r="F14" s="24"/>
    </row>
    <row r="15" spans="1:7" s="23" customFormat="1" ht="54" customHeight="1">
      <c r="A15" s="27">
        <v>2</v>
      </c>
      <c r="B15" s="28" t="s">
        <v>150</v>
      </c>
      <c r="C15" s="25"/>
      <c r="D15" s="25"/>
      <c r="E15" s="25"/>
      <c r="F15" s="24"/>
    </row>
    <row r="16" spans="1:7" s="23" customFormat="1" ht="58.15" customHeight="1">
      <c r="A16" s="31">
        <v>11</v>
      </c>
      <c r="B16" s="32" t="s">
        <v>82</v>
      </c>
      <c r="C16" s="29">
        <f>C19</f>
        <v>-21.3</v>
      </c>
      <c r="D16" s="29">
        <f>D19</f>
        <v>-28.4</v>
      </c>
      <c r="E16" s="29">
        <f>E19</f>
        <v>-35.5</v>
      </c>
      <c r="F16" s="24"/>
    </row>
    <row r="17" spans="1:6" s="23" customFormat="1" ht="29.45" customHeight="1">
      <c r="A17" s="31"/>
      <c r="B17" s="30" t="s">
        <v>81</v>
      </c>
      <c r="C17" s="29"/>
      <c r="D17" s="29"/>
      <c r="E17" s="29"/>
      <c r="F17" s="24"/>
    </row>
    <row r="18" spans="1:6" s="23" customFormat="1" ht="29.45" customHeight="1">
      <c r="A18" s="27">
        <v>1</v>
      </c>
      <c r="B18" s="30" t="s">
        <v>80</v>
      </c>
      <c r="C18" s="29"/>
      <c r="D18" s="29"/>
      <c r="E18" s="29"/>
      <c r="F18" s="24"/>
    </row>
    <row r="19" spans="1:6" s="23" customFormat="1" ht="55.9" customHeight="1">
      <c r="A19" s="27">
        <v>2</v>
      </c>
      <c r="B19" s="28" t="s">
        <v>150</v>
      </c>
      <c r="C19" s="25">
        <f ca="1">'прил 5'!C17</f>
        <v>-21.3</v>
      </c>
      <c r="D19" s="25">
        <f ca="1">'прил 5'!D17</f>
        <v>-28.4</v>
      </c>
      <c r="E19" s="25">
        <f ca="1">'прил 5'!E17</f>
        <v>-35.5</v>
      </c>
      <c r="F19" s="24"/>
    </row>
    <row r="20" spans="1:6" s="23" customFormat="1" ht="36" customHeight="1">
      <c r="A20" s="27"/>
      <c r="B20" s="26" t="s">
        <v>19</v>
      </c>
      <c r="C20" s="25">
        <f>C14+C19</f>
        <v>-21.3</v>
      </c>
      <c r="D20" s="25">
        <f>D14+D19</f>
        <v>-28.4</v>
      </c>
      <c r="E20" s="25">
        <f>E14+E19</f>
        <v>-35.5</v>
      </c>
      <c r="F20" s="24"/>
    </row>
    <row r="25" spans="1:6">
      <c r="D25" s="22"/>
    </row>
    <row r="26" spans="1:6">
      <c r="D26" s="22"/>
    </row>
    <row r="27" spans="1:6">
      <c r="D27" s="22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phoneticPr fontId="0" type="noConversion"/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прил6</vt:lpstr>
      <vt:lpstr>'прил 5'!Область_печати</vt:lpstr>
      <vt:lpstr>прил6!Область_печати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</cp:lastModifiedBy>
  <cp:lastPrinted>2025-12-04T07:06:08Z</cp:lastPrinted>
  <dcterms:created xsi:type="dcterms:W3CDTF">2006-09-16T00:00:00Z</dcterms:created>
  <dcterms:modified xsi:type="dcterms:W3CDTF">2025-12-04T07:25:32Z</dcterms:modified>
</cp:coreProperties>
</file>