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НПА\СЕССИИ\2025 год\бюджет\"/>
    </mc:Choice>
  </mc:AlternateContent>
  <bookViews>
    <workbookView xWindow="0" yWindow="0" windowWidth="20130" windowHeight="7170" tabRatio="960" activeTab="4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externalReferences>
    <externalReference r:id="rId7"/>
  </externalReferences>
  <definedNames>
    <definedName name="_xlnm._FilterDatabase" localSheetId="2" hidden="1">'Приложение 3'!$A$1:$L$80</definedName>
    <definedName name="_xlnm._FilterDatabase" localSheetId="3" hidden="1">'Приложение 4'!$A$1:$K$80</definedName>
    <definedName name="_xlnm._FilterDatabase" localSheetId="4" hidden="1">'Приложение 5'!$A$1:$L$99</definedName>
    <definedName name="Z_146E8F15_80AC_4549_8E02_D6058BD21F29_.wvu.FilterData" localSheetId="2" hidden="1">'Приложение 3'!$A$1:$L$80</definedName>
    <definedName name="Z_146E8F15_80AC_4549_8E02_D6058BD21F29_.wvu.FilterData" localSheetId="3" hidden="1">'Приложение 4'!$A$1:$K$80</definedName>
    <definedName name="Z_146E8F15_80AC_4549_8E02_D6058BD21F29_.wvu.FilterData" localSheetId="4" hidden="1">'Приложение 5'!$A$6:$L$99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4'!$A$1:$K$80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4'!$A$6:$O$80</definedName>
    <definedName name="Z_2EE6EB00_C2BB_404A_98A6_E66B3D281ECF_.wvu.FilterData" localSheetId="4" hidden="1">'Приложение 5'!$A$6:$L$99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3'!$A$1:$L$80</definedName>
    <definedName name="Z_D2A2E364_7F41_4DF0_B445_F266635B8190_.wvu.FilterData" localSheetId="3" hidden="1">'Приложение 4'!$A$1:$K$80</definedName>
    <definedName name="Z_D2A2E364_7F41_4DF0_B445_F266635B8190_.wvu.FilterData" localSheetId="4" hidden="1">'Приложение 5'!$A$6:$L$99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5'!$A$6:$L$99</definedName>
    <definedName name="_xlnm.Print_Area" localSheetId="5">'прил 6'!$A$1:$E$30</definedName>
    <definedName name="_xlnm.Print_Area" localSheetId="1">'Приложение 2'!$A$1:$E$28</definedName>
    <definedName name="_xlnm.Print_Area" localSheetId="2">'Приложение 3'!$A$1:$L$80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2" i="6" l="1"/>
  <c r="J45" i="6"/>
  <c r="I15" i="4"/>
  <c r="I11" i="4"/>
  <c r="J15" i="3"/>
  <c r="J11" i="3"/>
  <c r="A21" i="4"/>
  <c r="L76" i="6"/>
  <c r="L75" i="6" s="1"/>
  <c r="L74" i="6" s="1"/>
  <c r="L73" i="6" s="1"/>
  <c r="L72" i="6" s="1"/>
  <c r="K76" i="6"/>
  <c r="K75" i="6" s="1"/>
  <c r="K74" i="6" s="1"/>
  <c r="K73" i="6" s="1"/>
  <c r="J76" i="6"/>
  <c r="J75" i="6" s="1"/>
  <c r="J74" i="6" s="1"/>
  <c r="J73" i="6" s="1"/>
  <c r="L81" i="6"/>
  <c r="L80" i="6" s="1"/>
  <c r="L79" i="6" s="1"/>
  <c r="L78" i="6" s="1"/>
  <c r="L77" i="6" s="1"/>
  <c r="K81" i="6"/>
  <c r="K80" i="6" s="1"/>
  <c r="K79" i="6" s="1"/>
  <c r="K78" i="6" s="1"/>
  <c r="K77" i="6" s="1"/>
  <c r="J81" i="6"/>
  <c r="J80" i="6" s="1"/>
  <c r="J79" i="6" s="1"/>
  <c r="J78" i="6" s="1"/>
  <c r="J77" i="6" s="1"/>
  <c r="A71" i="6"/>
  <c r="A64" i="6"/>
  <c r="A65" i="6"/>
  <c r="A66" i="6"/>
  <c r="A67" i="6"/>
  <c r="A68" i="6"/>
  <c r="J68" i="6"/>
  <c r="J67" i="6" s="1"/>
  <c r="J66" i="6" s="1"/>
  <c r="J65" i="6" s="1"/>
  <c r="J64" i="6" s="1"/>
  <c r="J63" i="6" s="1"/>
  <c r="I28" i="4"/>
  <c r="I27" i="4" s="1"/>
  <c r="I26" i="4" s="1"/>
  <c r="A26" i="3"/>
  <c r="A63" i="6" s="1"/>
  <c r="L71" i="6" l="1"/>
  <c r="K72" i="6"/>
  <c r="K71" i="6" s="1"/>
  <c r="J72" i="6"/>
  <c r="J71" i="6" s="1"/>
  <c r="A26" i="4"/>
  <c r="A27" i="3"/>
  <c r="A27" i="4" s="1"/>
  <c r="A28" i="3"/>
  <c r="A28" i="4" s="1"/>
  <c r="J27" i="3"/>
  <c r="J26" i="3" s="1"/>
  <c r="K19" i="3"/>
  <c r="K18" i="3" s="1"/>
  <c r="K61" i="3"/>
  <c r="K60" i="3" s="1"/>
  <c r="K59" i="3" s="1"/>
  <c r="C19" i="2"/>
  <c r="C18" i="2" s="1"/>
  <c r="A53" i="4"/>
  <c r="A44" i="4"/>
  <c r="A37" i="4"/>
  <c r="K66" i="4"/>
  <c r="J66" i="4"/>
  <c r="K79" i="3"/>
  <c r="K78" i="3" s="1"/>
  <c r="K77" i="3" s="1"/>
  <c r="K76" i="3" s="1"/>
  <c r="K75" i="3" s="1"/>
  <c r="K74" i="3" s="1"/>
  <c r="J79" i="3"/>
  <c r="J78" i="3" s="1"/>
  <c r="J77" i="3" s="1"/>
  <c r="J76" i="3" s="1"/>
  <c r="J75" i="3" s="1"/>
  <c r="J74" i="3" s="1"/>
  <c r="K72" i="3"/>
  <c r="K71" i="3" s="1"/>
  <c r="K70" i="3" s="1"/>
  <c r="K69" i="3" s="1"/>
  <c r="K68" i="3" s="1"/>
  <c r="K67" i="3" s="1"/>
  <c r="J72" i="3"/>
  <c r="J71" i="3" s="1"/>
  <c r="J70" i="3" s="1"/>
  <c r="J69" i="3" s="1"/>
  <c r="J68" i="3" s="1"/>
  <c r="J67" i="3" s="1"/>
  <c r="K65" i="3"/>
  <c r="K64" i="3" s="1"/>
  <c r="K63" i="3" s="1"/>
  <c r="J65" i="3"/>
  <c r="J64" i="3" s="1"/>
  <c r="J63" i="3" s="1"/>
  <c r="J61" i="3"/>
  <c r="J60" i="3" s="1"/>
  <c r="J59" i="3" s="1"/>
  <c r="K54" i="3"/>
  <c r="K53" i="3" s="1"/>
  <c r="J54" i="3"/>
  <c r="J53" i="3" s="1"/>
  <c r="J51" i="3" s="1"/>
  <c r="J50" i="3" s="1"/>
  <c r="J49" i="3" s="1"/>
  <c r="K47" i="3"/>
  <c r="J47" i="3"/>
  <c r="K45" i="3"/>
  <c r="J45" i="3"/>
  <c r="K38" i="3"/>
  <c r="J38" i="3"/>
  <c r="K37" i="3"/>
  <c r="J37" i="3"/>
  <c r="J36" i="3" s="1"/>
  <c r="J35" i="3" s="1"/>
  <c r="J34" i="3" s="1"/>
  <c r="K36" i="3"/>
  <c r="K35" i="3" s="1"/>
  <c r="K34" i="3" s="1"/>
  <c r="K32" i="3"/>
  <c r="K31" i="3" s="1"/>
  <c r="K30" i="3" s="1"/>
  <c r="K29" i="3" s="1"/>
  <c r="J32" i="3"/>
  <c r="J31" i="3" s="1"/>
  <c r="J30" i="3" s="1"/>
  <c r="J29" i="3" s="1"/>
  <c r="K24" i="3"/>
  <c r="J24" i="3"/>
  <c r="K22" i="3"/>
  <c r="J22" i="3"/>
  <c r="J19" i="3"/>
  <c r="J18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D16" i="2"/>
  <c r="C16" i="2"/>
  <c r="D14" i="2"/>
  <c r="D13" i="2" s="1"/>
  <c r="C14" i="2"/>
  <c r="A59" i="4"/>
  <c r="A70" i="6"/>
  <c r="A69" i="6"/>
  <c r="A63" i="4"/>
  <c r="A8" i="6"/>
  <c r="A23" i="6"/>
  <c r="A58" i="4"/>
  <c r="A51" i="4"/>
  <c r="I66" i="4"/>
  <c r="A76" i="3"/>
  <c r="A9" i="6"/>
  <c r="A10" i="4"/>
  <c r="A45" i="6"/>
  <c r="A31" i="6"/>
  <c r="A16" i="6"/>
  <c r="A29" i="6"/>
  <c r="A25" i="6"/>
  <c r="A24" i="6"/>
  <c r="A30" i="4"/>
  <c r="A29" i="4"/>
  <c r="A35" i="3"/>
  <c r="A36" i="3"/>
  <c r="A70" i="4"/>
  <c r="A69" i="4"/>
  <c r="A36" i="4" l="1"/>
  <c r="A43" i="3"/>
  <c r="A43" i="4" s="1"/>
  <c r="A35" i="4"/>
  <c r="A42" i="3"/>
  <c r="K21" i="3"/>
  <c r="K17" i="3" s="1"/>
  <c r="K16" i="3" s="1"/>
  <c r="K15" i="3" s="1"/>
  <c r="K8" i="3" s="1"/>
  <c r="J10" i="3"/>
  <c r="J9" i="3" s="1"/>
  <c r="J21" i="3"/>
  <c r="J17" i="3" s="1"/>
  <c r="J16" i="3" s="1"/>
  <c r="J44" i="3"/>
  <c r="K44" i="3"/>
  <c r="K58" i="3"/>
  <c r="K57" i="3" s="1"/>
  <c r="K56" i="3" s="1"/>
  <c r="K51" i="3"/>
  <c r="K50" i="3" s="1"/>
  <c r="K49" i="3" s="1"/>
  <c r="K52" i="3"/>
  <c r="J52" i="3"/>
  <c r="D21" i="2"/>
  <c r="D11" i="2" s="1"/>
  <c r="D12" i="2" s="1"/>
  <c r="C13" i="2"/>
  <c r="J58" i="3"/>
  <c r="J57" i="3" s="1"/>
  <c r="J56" i="3" s="1"/>
  <c r="C21" i="2"/>
  <c r="A52" i="4"/>
  <c r="A42" i="4"/>
  <c r="A17" i="4"/>
  <c r="A76" i="4"/>
  <c r="A16" i="3"/>
  <c r="A16" i="4" s="1"/>
  <c r="K80" i="4"/>
  <c r="A52" i="6"/>
  <c r="I20" i="4"/>
  <c r="L93" i="6"/>
  <c r="L92" i="6" s="1"/>
  <c r="L91" i="6" s="1"/>
  <c r="L90" i="6" s="1"/>
  <c r="L89" i="6" s="1"/>
  <c r="L88" i="6" s="1"/>
  <c r="K93" i="6"/>
  <c r="K92" i="6" s="1"/>
  <c r="K91" i="6" s="1"/>
  <c r="K90" i="6" s="1"/>
  <c r="K89" i="6" s="1"/>
  <c r="K88" i="6" s="1"/>
  <c r="J93" i="6"/>
  <c r="J92" i="6" s="1"/>
  <c r="J91" i="6" s="1"/>
  <c r="J90" i="6" s="1"/>
  <c r="J89" i="6" s="1"/>
  <c r="J88" i="6" s="1"/>
  <c r="A92" i="6"/>
  <c r="A91" i="6"/>
  <c r="A90" i="6"/>
  <c r="A89" i="6"/>
  <c r="A88" i="6"/>
  <c r="L87" i="6"/>
  <c r="L86" i="6" s="1"/>
  <c r="L85" i="6" s="1"/>
  <c r="L84" i="6" s="1"/>
  <c r="L83" i="6" s="1"/>
  <c r="L82" i="6" s="1"/>
  <c r="K87" i="6"/>
  <c r="K86" i="6" s="1"/>
  <c r="K85" i="6" s="1"/>
  <c r="K84" i="6" s="1"/>
  <c r="K83" i="6" s="1"/>
  <c r="K82" i="6" s="1"/>
  <c r="J87" i="6"/>
  <c r="J86" i="6" s="1"/>
  <c r="J85" i="6" s="1"/>
  <c r="J84" i="6" s="1"/>
  <c r="J83" i="6" s="1"/>
  <c r="J82" i="6" s="1"/>
  <c r="K25" i="4"/>
  <c r="K23" i="4"/>
  <c r="K22" i="4" s="1"/>
  <c r="K55" i="4"/>
  <c r="K54" i="4" s="1"/>
  <c r="J55" i="4"/>
  <c r="I55" i="4"/>
  <c r="I54" i="4" s="1"/>
  <c r="I53" i="4" s="1"/>
  <c r="K48" i="4"/>
  <c r="J48" i="4"/>
  <c r="I48" i="4"/>
  <c r="A40" i="4"/>
  <c r="K39" i="4"/>
  <c r="K38" i="4" s="1"/>
  <c r="J39" i="4"/>
  <c r="J38" i="4" s="1"/>
  <c r="I39" i="4"/>
  <c r="I38" i="4" s="1"/>
  <c r="K33" i="4"/>
  <c r="J33" i="4"/>
  <c r="I33" i="4"/>
  <c r="J25" i="4"/>
  <c r="J24" i="4" s="1"/>
  <c r="I25" i="4"/>
  <c r="I24" i="4" s="1"/>
  <c r="J23" i="4"/>
  <c r="J22" i="4" s="1"/>
  <c r="I23" i="4"/>
  <c r="I22" i="4" s="1"/>
  <c r="K20" i="4"/>
  <c r="J20" i="4"/>
  <c r="A15" i="4"/>
  <c r="K14" i="4"/>
  <c r="J14" i="4"/>
  <c r="I14" i="4"/>
  <c r="A87" i="6"/>
  <c r="A93" i="6" s="1"/>
  <c r="A86" i="6"/>
  <c r="A85" i="6"/>
  <c r="A84" i="6"/>
  <c r="A83" i="6"/>
  <c r="A82" i="6"/>
  <c r="K62" i="4"/>
  <c r="J62" i="4"/>
  <c r="I62" i="4"/>
  <c r="J80" i="4"/>
  <c r="K44" i="6" s="1"/>
  <c r="K43" i="6" s="1"/>
  <c r="K42" i="6" s="1"/>
  <c r="K41" i="6" s="1"/>
  <c r="K40" i="6" s="1"/>
  <c r="K39" i="6" s="1"/>
  <c r="L79" i="3"/>
  <c r="L78" i="3" s="1"/>
  <c r="L77" i="3" s="1"/>
  <c r="L76" i="3" s="1"/>
  <c r="L75" i="3" s="1"/>
  <c r="L74" i="3" s="1"/>
  <c r="J79" i="4"/>
  <c r="A80" i="4"/>
  <c r="A41" i="6" s="1"/>
  <c r="A79" i="4"/>
  <c r="A40" i="6" s="1"/>
  <c r="A78" i="4"/>
  <c r="A39" i="6" s="1"/>
  <c r="A77" i="4"/>
  <c r="A75" i="4"/>
  <c r="A43" i="6" s="1"/>
  <c r="A74" i="4"/>
  <c r="A42" i="6" s="1"/>
  <c r="E22" i="2"/>
  <c r="L22" i="3"/>
  <c r="L54" i="3"/>
  <c r="L53" i="3" s="1"/>
  <c r="L51" i="3" s="1"/>
  <c r="L50" i="3" s="1"/>
  <c r="L49" i="3" s="1"/>
  <c r="E27" i="2"/>
  <c r="E26" i="2" s="1"/>
  <c r="E24" i="2"/>
  <c r="E16" i="2"/>
  <c r="E14" i="2"/>
  <c r="J21" i="4" l="1"/>
  <c r="J8" i="3"/>
  <c r="C12" i="2"/>
  <c r="C11" i="2"/>
  <c r="K43" i="3"/>
  <c r="K42" i="3" s="1"/>
  <c r="K41" i="3" s="1"/>
  <c r="K40" i="3" s="1"/>
  <c r="K7" i="3" s="1"/>
  <c r="J43" i="3"/>
  <c r="J42" i="3" s="1"/>
  <c r="J41" i="3" s="1"/>
  <c r="J40" i="3" s="1"/>
  <c r="E13" i="2"/>
  <c r="E21" i="2"/>
  <c r="I21" i="4"/>
  <c r="K53" i="4"/>
  <c r="K52" i="4" s="1"/>
  <c r="K51" i="4" s="1"/>
  <c r="K50" i="4" s="1"/>
  <c r="K49" i="4" s="1"/>
  <c r="I52" i="4"/>
  <c r="I51" i="4" s="1"/>
  <c r="I50" i="4" s="1"/>
  <c r="I49" i="4" s="1"/>
  <c r="L52" i="3"/>
  <c r="E11" i="2" l="1"/>
  <c r="E12" i="2" s="1"/>
  <c r="J7" i="3"/>
  <c r="L44" i="6"/>
  <c r="L43" i="6" s="1"/>
  <c r="L42" i="6" s="1"/>
  <c r="L41" i="6" s="1"/>
  <c r="L40" i="6" s="1"/>
  <c r="L39" i="6" s="1"/>
  <c r="K79" i="4"/>
  <c r="K78" i="4" s="1"/>
  <c r="K77" i="4" s="1"/>
  <c r="K76" i="4" s="1"/>
  <c r="K75" i="4" s="1"/>
  <c r="K74" i="4" s="1"/>
  <c r="J78" i="4"/>
  <c r="K47" i="4"/>
  <c r="K46" i="4" s="1"/>
  <c r="J47" i="4"/>
  <c r="J46" i="4" s="1"/>
  <c r="I47" i="4"/>
  <c r="I46" i="4" s="1"/>
  <c r="L45" i="3"/>
  <c r="L99" i="6"/>
  <c r="L98" i="6" s="1"/>
  <c r="L97" i="6" s="1"/>
  <c r="L96" i="6" s="1"/>
  <c r="L95" i="6" s="1"/>
  <c r="L94" i="6" s="1"/>
  <c r="L70" i="6" s="1"/>
  <c r="K99" i="6"/>
  <c r="K98" i="6" s="1"/>
  <c r="K97" i="6" s="1"/>
  <c r="K96" i="6" s="1"/>
  <c r="K95" i="6" s="1"/>
  <c r="K94" i="6" s="1"/>
  <c r="K70" i="6" s="1"/>
  <c r="L62" i="6"/>
  <c r="L61" i="6" s="1"/>
  <c r="L60" i="6" s="1"/>
  <c r="L59" i="6" s="1"/>
  <c r="L58" i="6" s="1"/>
  <c r="K62" i="6"/>
  <c r="K61" i="6" s="1"/>
  <c r="K60" i="6" s="1"/>
  <c r="K59" i="6" s="1"/>
  <c r="K58" i="6" s="1"/>
  <c r="L57" i="6"/>
  <c r="L56" i="6" s="1"/>
  <c r="L55" i="6" s="1"/>
  <c r="L54" i="6" s="1"/>
  <c r="L53" i="6" s="1"/>
  <c r="K57" i="6"/>
  <c r="K56" i="6" s="1"/>
  <c r="K55" i="6" s="1"/>
  <c r="K54" i="6" s="1"/>
  <c r="K53" i="6" s="1"/>
  <c r="L51" i="6"/>
  <c r="L50" i="6" s="1"/>
  <c r="L49" i="6" s="1"/>
  <c r="L48" i="6" s="1"/>
  <c r="L47" i="6" s="1"/>
  <c r="L46" i="6" s="1"/>
  <c r="K51" i="6"/>
  <c r="K50" i="6" s="1"/>
  <c r="K49" i="6" s="1"/>
  <c r="K48" i="6" s="1"/>
  <c r="K47" i="6" s="1"/>
  <c r="K46" i="6" s="1"/>
  <c r="L38" i="6"/>
  <c r="L37" i="6" s="1"/>
  <c r="L36" i="6" s="1"/>
  <c r="L35" i="6" s="1"/>
  <c r="L34" i="6" s="1"/>
  <c r="L33" i="6" s="1"/>
  <c r="K38" i="6"/>
  <c r="K37" i="6" s="1"/>
  <c r="K36" i="6" s="1"/>
  <c r="K35" i="6" s="1"/>
  <c r="K34" i="6" s="1"/>
  <c r="K33" i="6" s="1"/>
  <c r="K32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99" i="6"/>
  <c r="J98" i="6" s="1"/>
  <c r="J97" i="6" s="1"/>
  <c r="J96" i="6" s="1"/>
  <c r="J95" i="6" s="1"/>
  <c r="J94" i="6" s="1"/>
  <c r="J70" i="6" s="1"/>
  <c r="J69" i="6" s="1"/>
  <c r="J62" i="6"/>
  <c r="J61" i="6" s="1"/>
  <c r="J60" i="6" s="1"/>
  <c r="J59" i="6" s="1"/>
  <c r="J58" i="6" s="1"/>
  <c r="J57" i="6"/>
  <c r="J56" i="6" s="1"/>
  <c r="J55" i="6" s="1"/>
  <c r="J54" i="6" s="1"/>
  <c r="J53" i="6" s="1"/>
  <c r="J51" i="6"/>
  <c r="J50" i="6" s="1"/>
  <c r="J49" i="6" s="1"/>
  <c r="J48" i="6" s="1"/>
  <c r="J47" i="6" s="1"/>
  <c r="J46" i="6" s="1"/>
  <c r="J38" i="6"/>
  <c r="J37" i="6" s="1"/>
  <c r="J36" i="6" s="1"/>
  <c r="J35" i="6" s="1"/>
  <c r="J34" i="6" s="1"/>
  <c r="J33" i="6" s="1"/>
  <c r="J15" i="6"/>
  <c r="J14" i="6" s="1"/>
  <c r="J13" i="6" s="1"/>
  <c r="J12" i="6" s="1"/>
  <c r="J11" i="6" s="1"/>
  <c r="J10" i="6" s="1"/>
  <c r="J9" i="6" s="1"/>
  <c r="J22" i="6"/>
  <c r="J21" i="6" s="1"/>
  <c r="J20" i="6" s="1"/>
  <c r="J19" i="6" s="1"/>
  <c r="J18" i="6" s="1"/>
  <c r="J17" i="6" s="1"/>
  <c r="J16" i="6" s="1"/>
  <c r="J30" i="6"/>
  <c r="J29" i="6" s="1"/>
  <c r="J28" i="6" s="1"/>
  <c r="J27" i="6" s="1"/>
  <c r="J26" i="6" s="1"/>
  <c r="J25" i="6" s="1"/>
  <c r="J24" i="6" s="1"/>
  <c r="K73" i="4"/>
  <c r="J73" i="4"/>
  <c r="I73" i="4"/>
  <c r="K61" i="4"/>
  <c r="K60" i="4" s="1"/>
  <c r="J61" i="4"/>
  <c r="J60" i="4" s="1"/>
  <c r="I61" i="4"/>
  <c r="I60" i="4" s="1"/>
  <c r="K37" i="4"/>
  <c r="K36" i="4" s="1"/>
  <c r="K35" i="4" s="1"/>
  <c r="K34" i="4" s="1"/>
  <c r="J37" i="4"/>
  <c r="J36" i="4" s="1"/>
  <c r="J35" i="4" s="1"/>
  <c r="J34" i="4" s="1"/>
  <c r="I37" i="4"/>
  <c r="I36" i="4" s="1"/>
  <c r="I35" i="4" s="1"/>
  <c r="I34" i="4" s="1"/>
  <c r="K32" i="4"/>
  <c r="K31" i="4" s="1"/>
  <c r="J32" i="4"/>
  <c r="J31" i="4" s="1"/>
  <c r="I32" i="4"/>
  <c r="I31" i="4" s="1"/>
  <c r="K19" i="4"/>
  <c r="K18" i="4" s="1"/>
  <c r="J19" i="4"/>
  <c r="J18" i="4" s="1"/>
  <c r="I19" i="4"/>
  <c r="I18" i="4" s="1"/>
  <c r="K13" i="4"/>
  <c r="K12" i="4" s="1"/>
  <c r="K11" i="4" s="1"/>
  <c r="K10" i="4" s="1"/>
  <c r="K9" i="4" s="1"/>
  <c r="J13" i="4"/>
  <c r="J12" i="4" s="1"/>
  <c r="J11" i="4" s="1"/>
  <c r="J10" i="4" s="1"/>
  <c r="J9" i="4" s="1"/>
  <c r="I13" i="4"/>
  <c r="I12" i="4" s="1"/>
  <c r="L72" i="3"/>
  <c r="L71" i="3" s="1"/>
  <c r="I10" i="4" l="1"/>
  <c r="I9" i="4" s="1"/>
  <c r="K69" i="6"/>
  <c r="K8" i="6"/>
  <c r="J52" i="6"/>
  <c r="J31" i="6" s="1"/>
  <c r="K52" i="6"/>
  <c r="K45" i="6" s="1"/>
  <c r="K31" i="6" s="1"/>
  <c r="J8" i="6"/>
  <c r="L32" i="6"/>
  <c r="L52" i="6"/>
  <c r="L45" i="6" s="1"/>
  <c r="L69" i="6"/>
  <c r="L8" i="6"/>
  <c r="K65" i="4"/>
  <c r="K64" i="4" s="1"/>
  <c r="K63" i="4" s="1"/>
  <c r="K59" i="4"/>
  <c r="L70" i="3"/>
  <c r="L69" i="3" s="1"/>
  <c r="L68" i="3" s="1"/>
  <c r="L67" i="3" s="1"/>
  <c r="J65" i="4"/>
  <c r="J64" i="4" s="1"/>
  <c r="J63" i="4" s="1"/>
  <c r="J59" i="4"/>
  <c r="I65" i="4"/>
  <c r="I64" i="4" s="1"/>
  <c r="I63" i="4" s="1"/>
  <c r="I59" i="4"/>
  <c r="J72" i="4"/>
  <c r="J71" i="4" s="1"/>
  <c r="I72" i="4"/>
  <c r="I71" i="4" s="1"/>
  <c r="K72" i="4"/>
  <c r="K71" i="4" s="1"/>
  <c r="J23" i="6"/>
  <c r="L23" i="6"/>
  <c r="K23" i="6"/>
  <c r="J77" i="4"/>
  <c r="J54" i="4"/>
  <c r="J53" i="4" s="1"/>
  <c r="J52" i="4" s="1"/>
  <c r="J51" i="4" s="1"/>
  <c r="J50" i="4" s="1"/>
  <c r="J49" i="4" s="1"/>
  <c r="K45" i="4"/>
  <c r="K44" i="4" s="1"/>
  <c r="J45" i="4"/>
  <c r="J44" i="4" s="1"/>
  <c r="I45" i="4"/>
  <c r="I44" i="4" s="1"/>
  <c r="J30" i="4"/>
  <c r="J29" i="4" s="1"/>
  <c r="I30" i="4"/>
  <c r="I29" i="4" s="1"/>
  <c r="K30" i="4"/>
  <c r="K29" i="4" s="1"/>
  <c r="K24" i="4" s="1"/>
  <c r="K21" i="4" s="1"/>
  <c r="K7" i="6" l="1"/>
  <c r="J7" i="6"/>
  <c r="K43" i="4"/>
  <c r="K42" i="4" s="1"/>
  <c r="K41" i="4" s="1"/>
  <c r="K40" i="4" s="1"/>
  <c r="J43" i="4"/>
  <c r="J42" i="4" s="1"/>
  <c r="J41" i="4" s="1"/>
  <c r="J40" i="4" s="1"/>
  <c r="I43" i="4"/>
  <c r="I42" i="4" s="1"/>
  <c r="I41" i="4" s="1"/>
  <c r="I40" i="4" s="1"/>
  <c r="J58" i="4"/>
  <c r="J57" i="4" s="1"/>
  <c r="L31" i="6"/>
  <c r="L7" i="6" s="1"/>
  <c r="I58" i="4"/>
  <c r="K58" i="4"/>
  <c r="K57" i="4" s="1"/>
  <c r="K70" i="4"/>
  <c r="K69" i="4" s="1"/>
  <c r="K68" i="4" s="1"/>
  <c r="K67" i="4" s="1"/>
  <c r="J70" i="4"/>
  <c r="J69" i="4" s="1"/>
  <c r="J68" i="4" s="1"/>
  <c r="J67" i="4" s="1"/>
  <c r="I70" i="4"/>
  <c r="I69" i="4" s="1"/>
  <c r="I68" i="4" s="1"/>
  <c r="I67" i="4" s="1"/>
  <c r="K17" i="4"/>
  <c r="K16" i="4" s="1"/>
  <c r="J17" i="4"/>
  <c r="I17" i="4"/>
  <c r="I16" i="4" s="1"/>
  <c r="J76" i="4"/>
  <c r="J16" i="4" l="1"/>
  <c r="J15" i="4" s="1"/>
  <c r="J8" i="4" s="1"/>
  <c r="K15" i="4"/>
  <c r="K8" i="4" s="1"/>
  <c r="I8" i="4"/>
  <c r="K56" i="4"/>
  <c r="J56" i="4"/>
  <c r="J75" i="4"/>
  <c r="J74" i="4"/>
  <c r="L61" i="3"/>
  <c r="L60" i="3" s="1"/>
  <c r="L59" i="3" s="1"/>
  <c r="L65" i="3"/>
  <c r="L64" i="3" s="1"/>
  <c r="L63" i="3" s="1"/>
  <c r="K7" i="4" l="1"/>
  <c r="L58" i="3"/>
  <c r="J7" i="4"/>
  <c r="I56" i="4"/>
  <c r="I7" i="4" s="1"/>
  <c r="I57" i="4"/>
  <c r="L57" i="3" l="1"/>
  <c r="L56" i="3" s="1"/>
  <c r="C12" i="14"/>
  <c r="C11" i="14" s="1"/>
  <c r="D12" i="14"/>
  <c r="D11" i="14" s="1"/>
  <c r="E12" i="14"/>
  <c r="E11" i="14" s="1"/>
  <c r="C16" i="14"/>
  <c r="C15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47" i="3" l="1"/>
  <c r="L38" i="3"/>
  <c r="L37" i="3"/>
  <c r="L36" i="3" s="1"/>
  <c r="L35" i="3" s="1"/>
  <c r="L34" i="3" s="1"/>
  <c r="L32" i="3"/>
  <c r="L31" i="3" s="1"/>
  <c r="L30" i="3" s="1"/>
  <c r="L24" i="3"/>
  <c r="L21" i="3" s="1"/>
  <c r="L19" i="3"/>
  <c r="L18" i="3" s="1"/>
  <c r="L17" i="3" l="1"/>
  <c r="L44" i="3"/>
  <c r="L12" i="3"/>
  <c r="L11" i="3" s="1"/>
  <c r="L10" i="3" s="1"/>
  <c r="L9" i="3" s="1"/>
  <c r="L29" i="3"/>
  <c r="L43" i="3" l="1"/>
  <c r="L42" i="3" s="1"/>
  <c r="L41" i="3" s="1"/>
  <c r="L40" i="3" s="1"/>
  <c r="L16" i="3"/>
  <c r="L15" i="3" s="1"/>
  <c r="L8" i="3" s="1"/>
  <c r="L7" i="3" l="1"/>
  <c r="C27" i="14" l="1"/>
  <c r="C26" i="14" s="1"/>
  <c r="E27" i="14"/>
  <c r="E26" i="14" s="1"/>
  <c r="D24" i="14"/>
  <c r="D23" i="14" s="1"/>
  <c r="D27" i="14"/>
  <c r="D26" i="14" s="1"/>
  <c r="D22" i="14" l="1"/>
  <c r="D10" i="14" s="1"/>
  <c r="C22" i="14"/>
  <c r="C10" i="14" s="1"/>
  <c r="E24" i="14"/>
  <c r="E23" i="14" s="1"/>
  <c r="E22" i="14"/>
  <c r="E10" i="14" s="1"/>
  <c r="C24" i="14"/>
  <c r="C23" i="14" s="1"/>
</calcChain>
</file>

<file path=xl/sharedStrings.xml><?xml version="1.0" encoding="utf-8"?>
<sst xmlns="http://schemas.openxmlformats.org/spreadsheetml/2006/main" count="1614" uniqueCount="237">
  <si>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</si>
  <si>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</si>
  <si>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</si>
  <si>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</si>
  <si>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</si>
  <si>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</si>
  <si>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</si>
  <si>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</si>
  <si>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</si>
  <si>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</si>
  <si>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</si>
  <si>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</si>
  <si>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</si>
  <si>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</si>
  <si>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</si>
  <si>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</si>
  <si>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</si>
  <si>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</si>
  <si>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</si>
  <si>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</si>
  <si>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</si>
  <si>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</si>
  <si>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</si>
  <si>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</si>
  <si>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</si>
  <si>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</si>
  <si>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</si>
  <si>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</si>
  <si>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</si>
  <si>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</si>
  <si>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</si>
  <si>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</si>
  <si>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</si>
  <si>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</si>
  <si>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</si>
  <si>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</si>
  <si>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</si>
  <si>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</si>
  <si>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</si>
  <si>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</si>
  <si>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</si>
  <si>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</si>
  <si>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</si>
  <si>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</si>
  <si>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</si>
  <si>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</si>
  <si>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</si>
  <si>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</si>
  <si>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</si>
  <si>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</si>
  <si>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</si>
  <si>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</si>
  <si>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</si>
  <si>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</si>
  <si>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</si>
  <si>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</si>
  <si>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</si>
  <si>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</si>
  <si>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</si>
  <si>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</si>
  <si>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</si>
  <si>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</si>
  <si>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</si>
  <si>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</si>
  <si>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</si>
  <si>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</si>
  <si>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</si>
  <si>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</si>
  <si>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</si>
  <si>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</si>
  <si>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</si>
  <si>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</si>
  <si>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</si>
  <si>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</si>
  <si>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</si>
  <si>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</si>
  <si>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</si>
  <si>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</si>
  <si>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</si>
  <si>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</si>
  <si>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</si>
  <si>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</si>
  <si>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</si>
  <si>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</si>
  <si>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</si>
  <si>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</si>
  <si>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</si>
  <si>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</si>
  <si>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</si>
  <si>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</si>
  <si>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</si>
  <si>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</si>
  <si>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</si>
  <si>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</si>
  <si>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</si>
  <si>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</si>
  <si>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</si>
  <si>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</si>
  <si>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</si>
  <si>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</si>
  <si>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</si>
  <si>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</si>
  <si>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</si>
  <si>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</si>
  <si>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</si>
  <si>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</si>
  <si>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</si>
  <si>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</si>
  <si>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</si>
  <si>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</si>
  <si>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</si>
  <si>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</si>
  <si>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</si>
  <si>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</si>
  <si>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</si>
  <si>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</si>
  <si>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</si>
  <si>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</si>
  <si>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</si>
  <si>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</si>
  <si>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</si>
  <si>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</si>
  <si>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</si>
  <si>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</si>
  <si>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</si>
  <si>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</si>
  <si>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</si>
  <si>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</si>
  <si>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</si>
  <si>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</si>
  <si>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</si>
  <si>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</si>
  <si>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</si>
  <si>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</si>
  <si>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</si>
  <si>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</si>
  <si>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</si>
  <si>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</si>
  <si>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</si>
  <si>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</si>
  <si>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</si>
  <si>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</si>
  <si>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</si>
  <si>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</si>
  <si>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</si>
  <si>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</si>
  <si>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</si>
  <si>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</si>
  <si>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</si>
  <si>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</si>
  <si>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</si>
  <si>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</si>
  <si>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</si>
  <si>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</si>
  <si>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</si>
  <si>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</si>
  <si>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</si>
  <si>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</si>
  <si>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</si>
  <si>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</si>
  <si>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</si>
  <si>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</si>
  <si>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</si>
  <si>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</si>
  <si>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</si>
  <si>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</si>
  <si>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</si>
  <si>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</si>
  <si>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</si>
  <si>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</si>
  <si>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</si>
  <si>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</si>
  <si>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</si>
  <si>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</si>
  <si>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</si>
  <si>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</si>
  <si>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</si>
  <si>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</si>
  <si>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</si>
  <si>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</si>
  <si>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</si>
  <si>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</si>
  <si>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</si>
  <si>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</si>
  <si>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</si>
  <si>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</si>
  <si>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</si>
  <si>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</si>
  <si>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</si>
  <si>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</si>
  <si>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</si>
  <si>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</si>
  <si>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</si>
  <si>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</si>
  <si>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Пушкинского сельского поселения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</si>
  <si>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</si>
  <si>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</si>
  <si>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</si>
  <si>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</si>
  <si>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</si>
  <si>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</si>
  <si>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</si>
  <si>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</si>
  <si>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</si>
  <si>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</si>
  <si>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</si>
  <si>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</si>
  <si>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</si>
  <si>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"Благоустройство территории "</t>
  </si>
  <si>
    <t>2026 год</t>
  </si>
  <si>
    <t>Резервный фонд администрации Пушкинского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</si>
  <si>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</si>
  <si>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1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</si>
  <si>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</si>
  <si>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</si>
  <si>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</si>
  <si>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</si>
  <si>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</si>
  <si>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</si>
  <si>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</si>
  <si>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</si>
  <si>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</si>
  <si>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</si>
  <si>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</si>
  <si>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ПУШКИНСКОГО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Пушкинского  сельского поселения Ромодановского муниципального района Республики Мордовия)
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</si>
  <si>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2026 ГОД И НА ПЛАНОВЫЙ ПЕРИОД 2027 И 2028  ГОДОВ
</t>
  </si>
  <si>
    <t>2028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</si>
  <si>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</si>
  <si>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 2027 И 2028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</si>
  <si>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</si>
  <si>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2026 ГОД И НА ПЛАНОВЫЙ ПЕРИОД 2027 и 2028 ГОДОВ</t>
  </si>
  <si>
    <t>к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Ромодановского муниципального района Республики Мордовия на 2026 год и на плановый период 2027 и 2028 годов"</t>
  </si>
  <si>
    <t xml:space="preserve">Приложение 2
к  решению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</si>
  <si>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</si>
  <si>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2026 год и на плановый период 2027 и 2028 годов»</t>
  </si>
  <si>
    <t>Приложение 5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2026 год и на плановый период 2027 и 2028 годов»</t>
  </si>
  <si>
    <t>к 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2026 год и на 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</si>
</sst>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5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44" fontId="0" fillId="0" borderId="0">
      <alignment vertical="top" wrapText="1"/>
    </xf>
    <xf numFmtId="0" fontId="18" fillId="0" borderId="0"/>
    <xf numFmtId="0" fontId="16" fillId="0" borderId="0"/>
    <xf numFmtId="164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0" fontId="27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27" fillId="0" borderId="0"/>
    <xf numFmtId="0" fontId="27" fillId="0" borderId="0"/>
    <xf numFmtId="44" fontId="15" fillId="0" borderId="0">
      <alignment vertical="top" wrapText="1"/>
    </xf>
    <xf numFmtId="0" fontId="27" fillId="0" borderId="0"/>
    <xf numFmtId="44" fontId="15" fillId="0" borderId="0">
      <alignment vertical="top" wrapText="1"/>
    </xf>
    <xf numFmtId="0" fontId="8" fillId="0" borderId="0"/>
    <xf numFmtId="44" fontId="15" fillId="0" borderId="0">
      <alignment vertical="top" wrapText="1"/>
    </xf>
    <xf numFmtId="164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69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59" fillId="33" borderId="0" applyNumberFormat="0" applyBorder="0" applyAlignment="0" applyProtection="0"/>
    <xf numFmtId="0" fontId="63" fillId="34" borderId="66" applyNumberFormat="0" applyAlignment="0" applyProtection="0"/>
    <xf numFmtId="0" fontId="65" fillId="35" borderId="69" applyNumberFormat="0" applyAlignment="0" applyProtection="0"/>
    <xf numFmtId="0" fontId="6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5" fillId="0" borderId="63" applyNumberFormat="0" applyFill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7" fillId="0" borderId="0" applyNumberFormat="0" applyFill="0" applyBorder="0" applyAlignment="0" applyProtection="0"/>
    <xf numFmtId="0" fontId="61" fillId="37" borderId="66" applyNumberFormat="0" applyAlignment="0" applyProtection="0"/>
    <xf numFmtId="0" fontId="64" fillId="0" borderId="68" applyNumberFormat="0" applyFill="0" applyAlignment="0" applyProtection="0"/>
    <xf numFmtId="0" fontId="60" fillId="38" borderId="0" applyNumberFormat="0" applyBorder="0" applyAlignment="0" applyProtection="0"/>
    <xf numFmtId="0" fontId="7" fillId="39" borderId="70" applyNumberFormat="0" applyFont="0" applyAlignment="0" applyProtection="0"/>
    <xf numFmtId="0" fontId="62" fillId="34" borderId="67" applyNumberFormat="0" applyAlignment="0" applyProtection="0"/>
    <xf numFmtId="0" fontId="71" fillId="0" borderId="0" applyNumberFormat="0" applyFill="0" applyBorder="0" applyAlignment="0" applyProtection="0"/>
    <xf numFmtId="0" fontId="68" fillId="0" borderId="71" applyNumberFormat="0" applyFill="0" applyAlignment="0" applyProtection="0"/>
    <xf numFmtId="0" fontId="66" fillId="0" borderId="0" applyNumberFormat="0" applyFill="0" applyBorder="0" applyAlignment="0" applyProtection="0"/>
  </cellStyleXfs>
  <cellXfs count="188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2" fillId="0" borderId="0" xfId="0" applyNumberFormat="1" applyFont="1" applyAlignment="1">
      <alignment horizontal="center" vertical="top" wrapText="1"/>
    </xf>
    <xf numFmtId="0" fontId="12" fillId="0" borderId="1" xfId="0" applyNumberFormat="1" applyFont="1" applyBorder="1" applyAlignment="1">
      <alignment horizontal="center" wrapText="1"/>
    </xf>
    <xf numFmtId="0" fontId="14" fillId="0" borderId="1" xfId="0" applyNumberFormat="1" applyFont="1" applyBorder="1" applyAlignment="1">
      <alignment horizontal="left" wrapText="1"/>
    </xf>
    <xf numFmtId="44" fontId="17" fillId="0" borderId="0" xfId="0" applyFont="1" applyAlignment="1"/>
    <xf numFmtId="44" fontId="19" fillId="0" borderId="0" xfId="0" applyFont="1" applyAlignment="1">
      <alignment horizontal="left"/>
    </xf>
    <xf numFmtId="165" fontId="19" fillId="0" borderId="0" xfId="0" applyNumberFormat="1" applyFont="1" applyAlignment="1"/>
    <xf numFmtId="166" fontId="19" fillId="0" borderId="0" xfId="0" applyNumberFormat="1" applyFont="1" applyAlignment="1"/>
    <xf numFmtId="44" fontId="19" fillId="0" borderId="0" xfId="0" applyFont="1" applyAlignment="1"/>
    <xf numFmtId="44" fontId="20" fillId="0" borderId="0" xfId="0" applyFont="1" applyAlignment="1">
      <alignment horizontal="left" wrapText="1"/>
    </xf>
    <xf numFmtId="44" fontId="20" fillId="0" borderId="0" xfId="0" applyFont="1" applyAlignment="1">
      <alignment horizontal="center"/>
    </xf>
    <xf numFmtId="165" fontId="19" fillId="0" borderId="0" xfId="0" applyNumberFormat="1" applyFont="1" applyAlignment="1">
      <alignment horizontal="right"/>
    </xf>
    <xf numFmtId="49" fontId="20" fillId="0" borderId="5" xfId="0" applyNumberFormat="1" applyFont="1" applyBorder="1" applyAlignment="1">
      <alignment horizontal="center"/>
    </xf>
    <xf numFmtId="49" fontId="19" fillId="0" borderId="0" xfId="0" applyNumberFormat="1" applyFont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Alignment="1"/>
    <xf numFmtId="44" fontId="19" fillId="2" borderId="0" xfId="0" applyFont="1" applyFill="1" applyAlignment="1"/>
    <xf numFmtId="168" fontId="22" fillId="2" borderId="5" xfId="0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7" fillId="0" borderId="5" xfId="5" applyNumberFormat="1" applyFont="1" applyBorder="1"/>
    <xf numFmtId="165" fontId="17" fillId="0" borderId="5" xfId="5" applyNumberFormat="1" applyFont="1" applyBorder="1" applyAlignment="1">
      <alignment horizontal="center"/>
    </xf>
    <xf numFmtId="0" fontId="22" fillId="0" borderId="0" xfId="8" applyFont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/>
    <xf numFmtId="0" fontId="19" fillId="0" borderId="0" xfId="194" applyFont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165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/>
    <xf numFmtId="0" fontId="44" fillId="0" borderId="0" xfId="194" applyFont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/>
    <xf numFmtId="0" fontId="45" fillId="0" borderId="0" xfId="194" applyFont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50" fillId="0" borderId="0" xfId="194" applyFont="1"/>
    <xf numFmtId="0" fontId="50" fillId="0" borderId="0" xfId="194" applyFont="1" applyAlignment="1">
      <alignment horizontal="left"/>
    </xf>
    <xf numFmtId="167" fontId="45" fillId="0" borderId="8" xfId="194" applyNumberFormat="1" applyFont="1" applyBorder="1" applyAlignment="1">
      <alignment horizontal="center"/>
    </xf>
    <xf numFmtId="49" fontId="46" fillId="0" borderId="5" xfId="194" applyNumberFormat="1" applyFont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49" fontId="43" fillId="0" borderId="5" xfId="194" applyNumberFormat="1" applyFont="1" applyBorder="1" applyAlignment="1">
      <alignment horizontal="left" wrapText="1"/>
    </xf>
    <xf numFmtId="167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Border="1" applyAlignment="1">
      <alignment horizontal="left" wrapText="1"/>
    </xf>
    <xf numFmtId="167" fontId="45" fillId="0" borderId="56" xfId="194" applyNumberFormat="1" applyFont="1" applyBorder="1" applyAlignment="1">
      <alignment horizontal="center"/>
    </xf>
    <xf numFmtId="49" fontId="43" fillId="0" borderId="57" xfId="194" applyNumberFormat="1" applyFont="1" applyBorder="1" applyAlignment="1">
      <alignment horizontal="left" wrapText="1"/>
    </xf>
    <xf numFmtId="49" fontId="43" fillId="0" borderId="56" xfId="194" applyNumberFormat="1" applyFont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7" fontId="45" fillId="0" borderId="58" xfId="194" applyNumberFormat="1" applyFont="1" applyBorder="1" applyAlignment="1">
      <alignment horizontal="center"/>
    </xf>
    <xf numFmtId="1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 vertical="top"/>
    </xf>
    <xf numFmtId="0" fontId="22" fillId="0" borderId="62" xfId="194" applyFont="1" applyBorder="1"/>
    <xf numFmtId="0" fontId="22" fillId="0" borderId="0" xfId="194" applyFont="1"/>
    <xf numFmtId="0" fontId="47" fillId="0" borderId="0" xfId="194" applyFont="1" applyAlignment="1">
      <alignment horizontal="left" wrapText="1"/>
    </xf>
    <xf numFmtId="0" fontId="32" fillId="0" borderId="0" xfId="194"/>
    <xf numFmtId="0" fontId="51" fillId="0" borderId="0" xfId="194" applyFont="1" applyAlignment="1">
      <alignment horizontal="left"/>
    </xf>
    <xf numFmtId="0" fontId="45" fillId="0" borderId="0" xfId="8" applyFont="1"/>
    <xf numFmtId="49" fontId="50" fillId="0" borderId="10" xfId="194" applyNumberFormat="1" applyFont="1" applyBorder="1" applyAlignment="1">
      <alignment horizontal="left" wrapText="1"/>
    </xf>
    <xf numFmtId="0" fontId="27" fillId="0" borderId="0" xfId="5"/>
    <xf numFmtId="0" fontId="19" fillId="0" borderId="0" xfId="5" applyFont="1"/>
    <xf numFmtId="0" fontId="22" fillId="0" borderId="0" xfId="5" applyFont="1" applyAlignment="1">
      <alignment horizontal="justify"/>
    </xf>
    <xf numFmtId="0" fontId="22" fillId="0" borderId="5" xfId="5" applyFont="1" applyBorder="1" applyAlignment="1">
      <alignment horizontal="center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17" fillId="0" borderId="5" xfId="5" applyFont="1" applyBorder="1" applyAlignment="1">
      <alignment horizontal="center" wrapText="1"/>
    </xf>
    <xf numFmtId="0" fontId="52" fillId="0" borderId="0" xfId="5" applyFont="1" applyAlignment="1">
      <alignment horizontal="center"/>
    </xf>
    <xf numFmtId="0" fontId="53" fillId="0" borderId="0" xfId="5" applyFont="1" applyAlignment="1">
      <alignment wrapText="1"/>
    </xf>
    <xf numFmtId="0" fontId="21" fillId="0" borderId="0" xfId="5" applyFont="1" applyAlignment="1">
      <alignment wrapText="1"/>
    </xf>
    <xf numFmtId="0" fontId="54" fillId="0" borderId="0" xfId="5" applyFont="1"/>
    <xf numFmtId="0" fontId="23" fillId="0" borderId="0" xfId="5" applyFont="1" applyAlignment="1">
      <alignment wrapText="1"/>
    </xf>
    <xf numFmtId="0" fontId="54" fillId="0" borderId="0" xfId="5" applyFont="1" applyAlignment="1">
      <alignment horizontal="right"/>
    </xf>
    <xf numFmtId="0" fontId="48" fillId="0" borderId="0" xfId="5" applyFont="1"/>
    <xf numFmtId="0" fontId="21" fillId="0" borderId="0" xfId="5" applyFont="1" applyAlignment="1">
      <alignment vertical="center"/>
    </xf>
    <xf numFmtId="0" fontId="12" fillId="0" borderId="11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left" wrapText="1"/>
    </xf>
    <xf numFmtId="0" fontId="14" fillId="0" borderId="5" xfId="0" applyNumberFormat="1" applyFont="1" applyBorder="1" applyAlignment="1">
      <alignment horizontal="left" wrapText="1"/>
    </xf>
    <xf numFmtId="165" fontId="13" fillId="0" borderId="5" xfId="0" applyNumberFormat="1" applyFont="1" applyBorder="1" applyAlignment="1">
      <alignment horizontal="right" wrapText="1"/>
    </xf>
    <xf numFmtId="165" fontId="14" fillId="0" borderId="5" xfId="0" applyNumberFormat="1" applyFont="1" applyBorder="1" applyAlignment="1">
      <alignment horizontal="right" wrapText="1"/>
    </xf>
    <xf numFmtId="0" fontId="22" fillId="0" borderId="5" xfId="5" applyFont="1" applyBorder="1" applyAlignment="1">
      <alignment horizontal="center" vertical="center" wrapText="1"/>
    </xf>
    <xf numFmtId="0" fontId="22" fillId="0" borderId="0" xfId="5" applyFont="1" applyAlignment="1">
      <alignment horizontal="center" vertical="center" wrapText="1"/>
    </xf>
    <xf numFmtId="0" fontId="8" fillId="0" borderId="5" xfId="297" applyBorder="1"/>
    <xf numFmtId="49" fontId="17" fillId="0" borderId="5" xfId="5" applyNumberFormat="1" applyFont="1" applyBorder="1" applyAlignment="1">
      <alignment horizontal="left"/>
    </xf>
    <xf numFmtId="49" fontId="8" fillId="0" borderId="5" xfId="297" applyNumberFormat="1" applyBorder="1"/>
    <xf numFmtId="0" fontId="28" fillId="0" borderId="5" xfId="5" applyFont="1" applyBorder="1" applyAlignment="1">
      <alignment horizontal="left" vertical="top" wrapText="1"/>
    </xf>
    <xf numFmtId="1" fontId="17" fillId="0" borderId="5" xfId="5" applyNumberFormat="1" applyFont="1" applyBorder="1" applyAlignment="1">
      <alignment horizontal="left" vertical="top" wrapText="1"/>
    </xf>
    <xf numFmtId="49" fontId="14" fillId="0" borderId="5" xfId="298" applyNumberFormat="1" applyFont="1" applyBorder="1" applyAlignment="1">
      <alignment horizontal="left" wrapText="1"/>
    </xf>
    <xf numFmtId="49" fontId="8" fillId="0" borderId="5" xfId="301" applyNumberFormat="1" applyBorder="1"/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0" fontId="23" fillId="6" borderId="5" xfId="1" applyFont="1" applyFill="1" applyBorder="1" applyAlignment="1">
      <alignment horizontal="justify" vertical="top" wrapText="1"/>
    </xf>
    <xf numFmtId="49" fontId="29" fillId="7" borderId="1" xfId="304" applyFont="1" applyFill="1" applyBorder="1">
      <alignment horizontal="center"/>
    </xf>
    <xf numFmtId="0" fontId="29" fillId="7" borderId="16" xfId="303" applyFont="1" applyFill="1" applyAlignment="1">
      <alignment wrapText="1"/>
    </xf>
    <xf numFmtId="49" fontId="29" fillId="0" borderId="1" xfId="304" applyFont="1" applyBorder="1">
      <alignment horizontal="center"/>
    </xf>
    <xf numFmtId="0" fontId="29" fillId="0" borderId="16" xfId="303" applyFont="1" applyAlignment="1">
      <alignment wrapText="1"/>
    </xf>
    <xf numFmtId="49" fontId="29" fillId="6" borderId="1" xfId="304" applyFont="1" applyFill="1" applyBorder="1">
      <alignment horizontal="center"/>
    </xf>
    <xf numFmtId="0" fontId="29" fillId="6" borderId="16" xfId="303" applyFont="1" applyFill="1" applyAlignment="1">
      <alignment wrapText="1"/>
    </xf>
    <xf numFmtId="49" fontId="29" fillId="8" borderId="1" xfId="304" applyFont="1" applyFill="1" applyBorder="1">
      <alignment horizontal="center"/>
    </xf>
    <xf numFmtId="0" fontId="29" fillId="8" borderId="16" xfId="303" applyFont="1" applyFill="1" applyAlignment="1">
      <alignment wrapText="1"/>
    </xf>
    <xf numFmtId="49" fontId="6" fillId="0" borderId="5" xfId="297" applyNumberFormat="1" applyFont="1" applyBorder="1"/>
    <xf numFmtId="49" fontId="6" fillId="0" borderId="5" xfId="301" applyNumberFormat="1" applyFont="1" applyBorder="1"/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Border="1" applyAlignment="1">
      <alignment horizontal="left" wrapText="1"/>
    </xf>
    <xf numFmtId="49" fontId="17" fillId="2" borderId="9" xfId="5" applyNumberFormat="1" applyFont="1" applyFill="1" applyBorder="1"/>
    <xf numFmtId="165" fontId="17" fillId="2" borderId="9" xfId="5" applyNumberFormat="1" applyFont="1" applyFill="1" applyBorder="1" applyAlignment="1">
      <alignment horizontal="center"/>
    </xf>
    <xf numFmtId="49" fontId="5" fillId="0" borderId="5" xfId="297" applyNumberFormat="1" applyFont="1" applyBorder="1"/>
    <xf numFmtId="170" fontId="0" fillId="0" borderId="5" xfId="0" applyNumberFormat="1" applyBorder="1" applyAlignment="1">
      <alignment horizontal="center" vertical="top" wrapText="1"/>
    </xf>
    <xf numFmtId="49" fontId="23" fillId="0" borderId="5" xfId="5" applyNumberFormat="1" applyFont="1" applyBorder="1" applyAlignment="1">
      <alignment horizontal="left"/>
    </xf>
    <xf numFmtId="49" fontId="72" fillId="0" borderId="5" xfId="5" applyNumberFormat="1" applyFont="1" applyBorder="1" applyAlignment="1">
      <alignment horizontal="left"/>
    </xf>
    <xf numFmtId="0" fontId="73" fillId="2" borderId="5" xfId="5" applyFont="1" applyFill="1" applyBorder="1" applyAlignment="1">
      <alignment horizontal="left" vertical="top" wrapText="1"/>
    </xf>
    <xf numFmtId="49" fontId="4" fillId="0" borderId="5" xfId="297" applyNumberFormat="1" applyFont="1" applyBorder="1"/>
    <xf numFmtId="44" fontId="29" fillId="0" borderId="5" xfId="0" applyFont="1" applyBorder="1">
      <alignment vertical="top" wrapText="1"/>
    </xf>
    <xf numFmtId="49" fontId="3" fillId="0" borderId="5" xfId="297" applyNumberFormat="1" applyFont="1" applyBorder="1"/>
    <xf numFmtId="168" fontId="25" fillId="2" borderId="5" xfId="3" applyNumberFormat="1" applyFont="1" applyFill="1" applyBorder="1" applyAlignment="1">
      <alignment vertical="center" wrapText="1"/>
    </xf>
    <xf numFmtId="168" fontId="22" fillId="2" borderId="5" xfId="3" applyNumberFormat="1" applyFont="1" applyFill="1" applyBorder="1" applyAlignment="1">
      <alignment vertical="center" wrapText="1"/>
    </xf>
    <xf numFmtId="168" fontId="22" fillId="2" borderId="5" xfId="0" applyNumberFormat="1" applyFont="1" applyFill="1" applyBorder="1" applyAlignment="1"/>
    <xf numFmtId="0" fontId="12" fillId="0" borderId="0" xfId="0" applyNumberFormat="1" applyFont="1" applyAlignment="1">
      <alignment horizontal="center" wrapText="1"/>
    </xf>
    <xf numFmtId="165" fontId="12" fillId="0" borderId="72" xfId="0" applyNumberFormat="1" applyFont="1" applyBorder="1" applyAlignment="1">
      <alignment horizontal="center" wrapText="1"/>
    </xf>
    <xf numFmtId="165" fontId="20" fillId="0" borderId="5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168" fontId="25" fillId="2" borderId="5" xfId="299" applyNumberFormat="1" applyFont="1" applyFill="1" applyBorder="1" applyAlignment="1">
      <alignment vertical="center" wrapText="1"/>
    </xf>
    <xf numFmtId="168" fontId="22" fillId="2" borderId="5" xfId="299" applyNumberFormat="1" applyFont="1" applyFill="1" applyBorder="1" applyAlignment="1">
      <alignment vertical="center" wrapText="1"/>
    </xf>
    <xf numFmtId="0" fontId="17" fillId="0" borderId="5" xfId="4" applyFont="1" applyBorder="1" applyAlignment="1">
      <alignment horizontal="left" vertical="center" wrapText="1"/>
    </xf>
    <xf numFmtId="0" fontId="17" fillId="0" borderId="5" xfId="0" applyNumberFormat="1" applyFont="1" applyBorder="1" applyAlignment="1">
      <alignment horizontal="left" vertical="top" wrapText="1"/>
    </xf>
    <xf numFmtId="0" fontId="17" fillId="6" borderId="73" xfId="1" applyFont="1" applyFill="1" applyBorder="1" applyAlignment="1">
      <alignment horizontal="center" vertical="top"/>
    </xf>
    <xf numFmtId="0" fontId="29" fillId="6" borderId="16" xfId="125" applyFont="1" applyFill="1" applyBorder="1" applyAlignment="1">
      <alignment wrapText="1"/>
    </xf>
    <xf numFmtId="0" fontId="29" fillId="0" borderId="16" xfId="125" applyFont="1" applyFill="1" applyBorder="1" applyAlignment="1">
      <alignment wrapText="1"/>
    </xf>
    <xf numFmtId="49" fontId="2" fillId="0" borderId="5" xfId="297" applyNumberFormat="1" applyFont="1" applyBorder="1"/>
    <xf numFmtId="167" fontId="74" fillId="0" borderId="5" xfId="194" applyNumberFormat="1" applyFont="1" applyBorder="1" applyAlignment="1">
      <alignment horizontal="center"/>
    </xf>
    <xf numFmtId="49" fontId="22" fillId="2" borderId="5" xfId="5" applyNumberFormat="1" applyFont="1" applyFill="1" applyBorder="1" applyAlignment="1">
      <alignment horizontal="center"/>
    </xf>
    <xf numFmtId="49" fontId="1" fillId="0" borderId="5" xfId="297" applyNumberFormat="1" applyFont="1" applyBorder="1"/>
    <xf numFmtId="0" fontId="48" fillId="0" borderId="0" xfId="5" applyFont="1" applyAlignment="1">
      <alignment horizontal="left"/>
    </xf>
    <xf numFmtId="0" fontId="22" fillId="0" borderId="0" xfId="5" applyFont="1" applyAlignment="1">
      <alignment horizontal="left" wrapText="1"/>
    </xf>
    <xf numFmtId="0" fontId="48" fillId="0" borderId="0" xfId="5" applyFont="1" applyAlignment="1">
      <alignment horizontal="center" wrapText="1"/>
    </xf>
    <xf numFmtId="0" fontId="27" fillId="0" borderId="0" xfId="5" applyAlignment="1">
      <alignment horizontal="center"/>
    </xf>
    <xf numFmtId="0" fontId="22" fillId="0" borderId="5" xfId="5" applyFont="1" applyBorder="1" applyAlignment="1">
      <alignment horizontal="center" vertical="center" wrapText="1"/>
    </xf>
    <xf numFmtId="44" fontId="21" fillId="0" borderId="0" xfId="0" applyFont="1" applyAlignment="1">
      <alignment horizontal="center" vertical="top" wrapText="1"/>
    </xf>
    <xf numFmtId="44" fontId="20" fillId="0" borderId="5" xfId="0" applyFont="1" applyBorder="1" applyAlignment="1">
      <alignment horizontal="center" vertical="center"/>
    </xf>
    <xf numFmtId="165" fontId="20" fillId="0" borderId="5" xfId="0" applyNumberFormat="1" applyFont="1" applyBorder="1" applyAlignment="1">
      <alignment horizontal="center" vertical="center"/>
    </xf>
    <xf numFmtId="165" fontId="19" fillId="0" borderId="0" xfId="0" applyNumberFormat="1" applyFont="1" applyAlignment="1">
      <alignment horizontal="left" vertical="top" wrapText="1"/>
    </xf>
    <xf numFmtId="165" fontId="19" fillId="0" borderId="0" xfId="0" applyNumberFormat="1" applyFont="1" applyAlignment="1">
      <alignment horizontal="left" vertical="top"/>
    </xf>
    <xf numFmtId="0" fontId="15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2" fillId="0" borderId="1" xfId="0" applyNumberFormat="1" applyFont="1" applyBorder="1" applyAlignment="1">
      <alignment horizontal="center" vertical="center" wrapText="1"/>
    </xf>
    <xf numFmtId="0" fontId="45" fillId="0" borderId="0" xfId="194" applyFont="1" applyAlignment="1">
      <alignment horizontal="center" vertical="center" wrapText="1"/>
    </xf>
    <xf numFmtId="0" fontId="50" fillId="0" borderId="0" xfId="8" applyFont="1" applyAlignment="1">
      <alignment horizontal="left" wrapText="1"/>
    </xf>
    <xf numFmtId="0" fontId="49" fillId="0" borderId="0" xfId="8" applyFont="1"/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2"/>
    </sheetNames>
    <sheetDataSet>
      <sheetData sheetId="0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view="pageBreakPreview" zoomScaleSheetLayoutView="100" workbookViewId="0">
      <selection activeCell="B2" sqref="B2:C2"/>
    </sheetView>
  </sheetViews>
  <sheetFormatPr defaultRowHeight="12.75" x14ac:dyDescent="0.2"/>
  <cols>
    <col min="1" max="1" width="88.6640625" style="89" customWidth="1"/>
    <col min="2" max="2" width="31" style="89" customWidth="1"/>
    <col min="3" max="3" width="22" style="89" customWidth="1"/>
    <col min="4" max="4" width="23.33203125" style="90" customWidth="1"/>
    <col min="5" max="16384" width="9.33203125" style="89"/>
  </cols>
  <sheetData>
    <row r="1" spans="1:9" ht="38.25" customHeight="1" x14ac:dyDescent="0.3">
      <c r="B1" s="167" t="s">
        <v>145</v>
      </c>
      <c r="C1" s="167"/>
      <c r="D1" s="105"/>
      <c r="E1" s="103"/>
      <c r="F1" s="104"/>
      <c r="I1" s="103"/>
    </row>
    <row r="2" spans="1:9" ht="129" customHeight="1" x14ac:dyDescent="0.3">
      <c r="B2" s="168" t="s">
        <v>231</v>
      </c>
      <c r="C2" s="168"/>
      <c r="D2" s="102"/>
      <c r="F2" s="101"/>
    </row>
    <row r="3" spans="1:9" ht="168.75" customHeight="1" x14ac:dyDescent="0.3">
      <c r="A3" s="169" t="s">
        <v>224</v>
      </c>
      <c r="B3" s="169"/>
      <c r="C3" s="169"/>
      <c r="D3" s="100"/>
      <c r="E3" s="99"/>
      <c r="F3" s="99"/>
      <c r="G3" s="99"/>
      <c r="H3" s="99"/>
      <c r="I3" s="99"/>
    </row>
    <row r="4" spans="1:9" ht="15.75" x14ac:dyDescent="0.25">
      <c r="A4" s="98"/>
      <c r="B4" s="170"/>
      <c r="C4" s="170"/>
    </row>
    <row r="5" spans="1:9" ht="18.600000000000001" customHeight="1" x14ac:dyDescent="0.2">
      <c r="A5" s="171" t="s">
        <v>24</v>
      </c>
      <c r="B5" s="111" t="s">
        <v>23</v>
      </c>
      <c r="C5" s="112"/>
    </row>
    <row r="6" spans="1:9" ht="54.75" customHeight="1" x14ac:dyDescent="0.2">
      <c r="A6" s="171"/>
      <c r="B6" s="111" t="s">
        <v>153</v>
      </c>
      <c r="C6" s="90"/>
      <c r="D6" s="89"/>
    </row>
    <row r="7" spans="1:9" ht="16.149999999999999" customHeight="1" x14ac:dyDescent="0.25">
      <c r="A7" s="97">
        <v>1</v>
      </c>
      <c r="B7" s="97">
        <v>3</v>
      </c>
      <c r="C7" s="90"/>
      <c r="D7" s="89"/>
    </row>
    <row r="8" spans="1:9" ht="21" customHeight="1" x14ac:dyDescent="0.25">
      <c r="A8" s="96" t="s">
        <v>81</v>
      </c>
      <c r="B8" s="92"/>
      <c r="C8" s="90"/>
      <c r="D8" s="89"/>
    </row>
    <row r="9" spans="1:9" ht="37.9" customHeight="1" x14ac:dyDescent="0.25">
      <c r="A9" s="95" t="s">
        <v>82</v>
      </c>
      <c r="B9" s="92"/>
      <c r="C9" s="90"/>
      <c r="D9" s="89"/>
    </row>
    <row r="10" spans="1:9" ht="33.75" customHeight="1" x14ac:dyDescent="0.25">
      <c r="A10" s="93" t="s">
        <v>83</v>
      </c>
      <c r="B10" s="92">
        <v>100</v>
      </c>
      <c r="C10" s="90"/>
      <c r="D10" s="89"/>
    </row>
    <row r="11" spans="1:9" ht="15.75" x14ac:dyDescent="0.25">
      <c r="A11" s="93" t="s">
        <v>84</v>
      </c>
      <c r="B11" s="92">
        <v>0</v>
      </c>
      <c r="C11" s="90"/>
      <c r="D11" s="89"/>
    </row>
    <row r="12" spans="1:9" ht="47.25" x14ac:dyDescent="0.25">
      <c r="A12" s="93" t="s">
        <v>85</v>
      </c>
      <c r="B12" s="92">
        <v>0</v>
      </c>
      <c r="C12" s="90"/>
      <c r="D12" s="89"/>
    </row>
    <row r="13" spans="1:9" ht="21" customHeight="1" x14ac:dyDescent="0.25">
      <c r="A13" s="93" t="s">
        <v>86</v>
      </c>
      <c r="B13" s="92">
        <v>0</v>
      </c>
      <c r="C13" s="90"/>
      <c r="D13" s="89"/>
    </row>
    <row r="14" spans="1:9" ht="47.25" x14ac:dyDescent="0.25">
      <c r="A14" s="93" t="s">
        <v>87</v>
      </c>
      <c r="B14" s="92">
        <v>0</v>
      </c>
      <c r="C14" s="90"/>
      <c r="D14" s="89"/>
    </row>
    <row r="15" spans="1:9" ht="15.75" x14ac:dyDescent="0.25">
      <c r="A15" s="93" t="s">
        <v>88</v>
      </c>
      <c r="B15" s="92">
        <v>0</v>
      </c>
      <c r="C15" s="90"/>
      <c r="D15" s="89"/>
    </row>
    <row r="16" spans="1:9" ht="15.75" x14ac:dyDescent="0.25">
      <c r="A16" s="93" t="s">
        <v>89</v>
      </c>
      <c r="B16" s="92">
        <v>0</v>
      </c>
      <c r="C16" s="90"/>
      <c r="D16" s="89"/>
    </row>
    <row r="17" spans="1:4" ht="31.5" x14ac:dyDescent="0.25">
      <c r="A17" s="95" t="s">
        <v>90</v>
      </c>
      <c r="B17" s="94"/>
      <c r="D17" s="89"/>
    </row>
    <row r="18" spans="1:4" ht="31.5" x14ac:dyDescent="0.25">
      <c r="A18" s="93" t="s">
        <v>91</v>
      </c>
      <c r="B18" s="92">
        <v>0</v>
      </c>
      <c r="D18" s="89"/>
    </row>
    <row r="19" spans="1:4" ht="33" customHeight="1" x14ac:dyDescent="0.25">
      <c r="A19" s="93" t="s">
        <v>92</v>
      </c>
      <c r="B19" s="92">
        <v>100</v>
      </c>
      <c r="D19" s="89"/>
    </row>
    <row r="20" spans="1:4" ht="20.25" customHeight="1" x14ac:dyDescent="0.25">
      <c r="A20" s="93" t="s">
        <v>93</v>
      </c>
      <c r="B20" s="92">
        <v>0</v>
      </c>
      <c r="D20" s="89"/>
    </row>
    <row r="21" spans="1:4" ht="15.75" x14ac:dyDescent="0.25">
      <c r="A21" s="93" t="s">
        <v>94</v>
      </c>
      <c r="B21" s="92">
        <v>100</v>
      </c>
      <c r="D21" s="89"/>
    </row>
    <row r="22" spans="1:4" ht="15.75" x14ac:dyDescent="0.25">
      <c r="A22" s="95" t="s">
        <v>95</v>
      </c>
      <c r="B22" s="94"/>
      <c r="D22" s="89"/>
    </row>
    <row r="23" spans="1:4" ht="36" customHeight="1" x14ac:dyDescent="0.25">
      <c r="A23" s="93" t="s">
        <v>96</v>
      </c>
      <c r="B23" s="92">
        <v>0</v>
      </c>
      <c r="D23" s="89"/>
    </row>
    <row r="24" spans="1:4" ht="31.5" x14ac:dyDescent="0.25">
      <c r="A24" s="93" t="s">
        <v>97</v>
      </c>
      <c r="B24" s="92">
        <v>100</v>
      </c>
      <c r="D24" s="89"/>
    </row>
    <row r="25" spans="1:4" ht="15.75" x14ac:dyDescent="0.25">
      <c r="A25" s="95" t="s">
        <v>98</v>
      </c>
      <c r="B25" s="94"/>
      <c r="D25" s="89"/>
    </row>
    <row r="26" spans="1:4" ht="51.6" customHeight="1" x14ac:dyDescent="0.25">
      <c r="A26" s="93" t="s">
        <v>99</v>
      </c>
      <c r="B26" s="92">
        <v>0</v>
      </c>
      <c r="D26" s="89"/>
    </row>
    <row r="27" spans="1:4" ht="49.5" customHeight="1" x14ac:dyDescent="0.25">
      <c r="A27" s="93" t="s">
        <v>100</v>
      </c>
      <c r="B27" s="92">
        <v>100</v>
      </c>
      <c r="D27" s="89"/>
    </row>
    <row r="28" spans="1:4" ht="55.15" customHeight="1" x14ac:dyDescent="0.25">
      <c r="A28" s="93" t="s">
        <v>101</v>
      </c>
      <c r="B28" s="92">
        <v>0</v>
      </c>
      <c r="D28" s="89"/>
    </row>
    <row r="29" spans="1:4" ht="55.9" customHeight="1" x14ac:dyDescent="0.25">
      <c r="A29" s="93" t="s">
        <v>102</v>
      </c>
      <c r="B29" s="92">
        <v>100</v>
      </c>
      <c r="D29" s="89"/>
    </row>
    <row r="30" spans="1:4" ht="51.6" customHeight="1" x14ac:dyDescent="0.25">
      <c r="A30" s="93" t="s">
        <v>103</v>
      </c>
      <c r="B30" s="92">
        <v>0</v>
      </c>
      <c r="D30" s="89"/>
    </row>
    <row r="31" spans="1:4" ht="50.45" customHeight="1" x14ac:dyDescent="0.25">
      <c r="A31" s="93" t="s">
        <v>104</v>
      </c>
      <c r="B31" s="92">
        <v>100</v>
      </c>
      <c r="D31" s="89"/>
    </row>
    <row r="32" spans="1:4" ht="36.6" customHeight="1" x14ac:dyDescent="0.25">
      <c r="A32" s="93" t="s">
        <v>105</v>
      </c>
      <c r="B32" s="92">
        <v>0</v>
      </c>
      <c r="D32" s="89"/>
    </row>
    <row r="33" spans="1:4" ht="33" customHeight="1" x14ac:dyDescent="0.25">
      <c r="A33" s="93" t="s">
        <v>106</v>
      </c>
      <c r="B33" s="92">
        <v>100</v>
      </c>
      <c r="D33" s="89"/>
    </row>
    <row r="34" spans="1:4" ht="15.75" x14ac:dyDescent="0.25">
      <c r="A34" s="95" t="s">
        <v>107</v>
      </c>
      <c r="B34" s="94"/>
      <c r="D34" s="89"/>
    </row>
    <row r="35" spans="1:4" ht="18.600000000000001" customHeight="1" x14ac:dyDescent="0.25">
      <c r="A35" s="93" t="s">
        <v>108</v>
      </c>
      <c r="B35" s="92">
        <v>0</v>
      </c>
      <c r="D35" s="89"/>
    </row>
    <row r="36" spans="1:4" ht="18.600000000000001" customHeight="1" x14ac:dyDescent="0.25">
      <c r="A36" s="93" t="s">
        <v>109</v>
      </c>
      <c r="B36" s="92">
        <v>100</v>
      </c>
      <c r="D36" s="89"/>
    </row>
    <row r="37" spans="1:4" ht="19.899999999999999" customHeight="1" x14ac:dyDescent="0.25">
      <c r="A37" s="93" t="s">
        <v>110</v>
      </c>
      <c r="B37" s="92">
        <v>0</v>
      </c>
      <c r="D37" s="89"/>
    </row>
    <row r="38" spans="1:4" ht="20.45" customHeight="1" x14ac:dyDescent="0.25">
      <c r="A38" s="93" t="s">
        <v>111</v>
      </c>
      <c r="B38" s="92">
        <v>100</v>
      </c>
      <c r="D38" s="89"/>
    </row>
    <row r="39" spans="1:4" ht="15.75" x14ac:dyDescent="0.25">
      <c r="A39" s="91"/>
      <c r="D39" s="89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view="pageBreakPreview" topLeftCell="A7" zoomScaleSheetLayoutView="100" workbookViewId="0">
      <selection activeCell="E26" sqref="E26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75" t="s">
        <v>232</v>
      </c>
      <c r="D1" s="176"/>
      <c r="E1" s="176"/>
    </row>
    <row r="2" spans="1:8" ht="15" x14ac:dyDescent="0.25">
      <c r="B2" s="6"/>
      <c r="C2" s="176"/>
      <c r="D2" s="176"/>
      <c r="E2" s="176"/>
    </row>
    <row r="3" spans="1:8" ht="15" x14ac:dyDescent="0.25">
      <c r="B3" s="6"/>
      <c r="C3" s="176"/>
      <c r="D3" s="176"/>
      <c r="E3" s="176"/>
    </row>
    <row r="4" spans="1:8" ht="33.75" customHeight="1" x14ac:dyDescent="0.25">
      <c r="B4" s="6"/>
      <c r="C4" s="176"/>
      <c r="D4" s="176"/>
      <c r="E4" s="176"/>
    </row>
    <row r="5" spans="1:8" ht="24.75" customHeight="1" x14ac:dyDescent="0.2">
      <c r="C5" s="176"/>
      <c r="D5" s="176"/>
      <c r="E5" s="176"/>
    </row>
    <row r="6" spans="1:8" ht="63" customHeight="1" x14ac:dyDescent="0.2">
      <c r="A6" s="172" t="s">
        <v>225</v>
      </c>
      <c r="B6" s="172"/>
      <c r="C6" s="172"/>
      <c r="D6" s="172"/>
      <c r="E6" s="172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73" t="s">
        <v>25</v>
      </c>
      <c r="B8" s="173" t="s">
        <v>2</v>
      </c>
      <c r="C8" s="174" t="s">
        <v>7</v>
      </c>
      <c r="D8" s="174"/>
      <c r="E8" s="174"/>
    </row>
    <row r="9" spans="1:8" ht="16.5" customHeight="1" x14ac:dyDescent="0.2">
      <c r="A9" s="173"/>
      <c r="B9" s="173"/>
      <c r="C9" s="154" t="s">
        <v>209</v>
      </c>
      <c r="D9" s="154" t="s">
        <v>214</v>
      </c>
      <c r="E9" s="154" t="s">
        <v>226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20" t="s">
        <v>28</v>
      </c>
      <c r="B11" s="123" t="s">
        <v>29</v>
      </c>
      <c r="C11" s="156">
        <f>C13+C21+C26+C18</f>
        <v>1690.7</v>
      </c>
      <c r="D11" s="156">
        <f>D13+D21+D26</f>
        <v>1323.8</v>
      </c>
      <c r="E11" s="149">
        <f>E13+E21+E26</f>
        <v>1428.9</v>
      </c>
      <c r="F11" s="16"/>
      <c r="G11" s="17"/>
    </row>
    <row r="12" spans="1:8" s="18" customFormat="1" ht="30" x14ac:dyDescent="0.2">
      <c r="A12" s="121" t="s">
        <v>30</v>
      </c>
      <c r="B12" s="124" t="s">
        <v>31</v>
      </c>
      <c r="C12" s="157">
        <f>C13+C18+C21+C26</f>
        <v>1690.7</v>
      </c>
      <c r="D12" s="157">
        <f>D11</f>
        <v>1323.8</v>
      </c>
      <c r="E12" s="150">
        <f>E11</f>
        <v>1428.9</v>
      </c>
      <c r="F12" s="16"/>
      <c r="G12" s="17"/>
    </row>
    <row r="13" spans="1:8" s="18" customFormat="1" ht="28.5" x14ac:dyDescent="0.2">
      <c r="A13" s="122" t="s">
        <v>154</v>
      </c>
      <c r="B13" s="125" t="s">
        <v>166</v>
      </c>
      <c r="C13" s="157">
        <f t="shared" ref="C13:D13" si="0">C14+C16</f>
        <v>1018.9</v>
      </c>
      <c r="D13" s="157">
        <f t="shared" si="0"/>
        <v>651.5</v>
      </c>
      <c r="E13" s="150">
        <f t="shared" ref="E13" si="1">E14+E16</f>
        <v>671.2</v>
      </c>
      <c r="F13" s="16"/>
      <c r="G13" s="17"/>
    </row>
    <row r="14" spans="1:8" s="18" customFormat="1" ht="15.75" x14ac:dyDescent="0.25">
      <c r="A14" s="126" t="s">
        <v>155</v>
      </c>
      <c r="B14" s="127" t="s">
        <v>167</v>
      </c>
      <c r="C14" s="151">
        <f>C15</f>
        <v>789.3</v>
      </c>
      <c r="D14" s="151">
        <f>D15</f>
        <v>651.5</v>
      </c>
      <c r="E14" s="151">
        <f>E15</f>
        <v>671.2</v>
      </c>
      <c r="F14" s="16"/>
      <c r="G14" s="17"/>
    </row>
    <row r="15" spans="1:8" s="18" customFormat="1" ht="45" x14ac:dyDescent="0.25">
      <c r="A15" s="128" t="s">
        <v>182</v>
      </c>
      <c r="B15" s="129" t="s">
        <v>181</v>
      </c>
      <c r="C15" s="151">
        <v>789.3</v>
      </c>
      <c r="D15" s="151">
        <v>651.5</v>
      </c>
      <c r="E15" s="151">
        <v>671.2</v>
      </c>
      <c r="F15" s="16"/>
      <c r="G15" s="17"/>
    </row>
    <row r="16" spans="1:8" s="18" customFormat="1" ht="30" x14ac:dyDescent="0.25">
      <c r="A16" s="126" t="s">
        <v>156</v>
      </c>
      <c r="B16" s="127" t="s">
        <v>168</v>
      </c>
      <c r="C16" s="19">
        <f>C17</f>
        <v>229.6</v>
      </c>
      <c r="D16" s="19">
        <f>D17</f>
        <v>0</v>
      </c>
      <c r="E16" s="19">
        <f>E17</f>
        <v>0</v>
      </c>
      <c r="F16" s="16"/>
      <c r="G16" s="17"/>
    </row>
    <row r="17" spans="1:7" s="18" customFormat="1" ht="30" x14ac:dyDescent="0.25">
      <c r="A17" s="128" t="s">
        <v>157</v>
      </c>
      <c r="B17" s="129" t="s">
        <v>169</v>
      </c>
      <c r="C17" s="19">
        <v>229.6</v>
      </c>
      <c r="D17" s="19"/>
      <c r="E17" s="19"/>
      <c r="F17" s="16"/>
      <c r="G17" s="17"/>
    </row>
    <row r="18" spans="1:7" s="18" customFormat="1" ht="30" x14ac:dyDescent="0.25">
      <c r="A18" s="160" t="s">
        <v>215</v>
      </c>
      <c r="B18" s="161" t="s">
        <v>216</v>
      </c>
      <c r="C18" s="19">
        <f>C19</f>
        <v>50</v>
      </c>
      <c r="D18" s="19"/>
      <c r="E18" s="19"/>
      <c r="F18" s="16"/>
      <c r="G18" s="17"/>
    </row>
    <row r="19" spans="1:7" s="18" customFormat="1" ht="15.75" x14ac:dyDescent="0.25">
      <c r="A19" s="128" t="s">
        <v>217</v>
      </c>
      <c r="B19" s="162" t="s">
        <v>218</v>
      </c>
      <c r="C19" s="19">
        <f>C20</f>
        <v>50</v>
      </c>
      <c r="D19" s="19"/>
      <c r="E19" s="19"/>
      <c r="F19" s="16"/>
      <c r="G19" s="17"/>
    </row>
    <row r="20" spans="1:7" s="18" customFormat="1" ht="15.75" x14ac:dyDescent="0.25">
      <c r="A20" s="128" t="s">
        <v>219</v>
      </c>
      <c r="B20" s="162" t="s">
        <v>220</v>
      </c>
      <c r="C20" s="19">
        <v>50</v>
      </c>
      <c r="D20" s="19"/>
      <c r="E20" s="19"/>
      <c r="F20" s="16"/>
      <c r="G20" s="17"/>
    </row>
    <row r="21" spans="1:7" s="18" customFormat="1" ht="30" x14ac:dyDescent="0.25">
      <c r="A21" s="130" t="s">
        <v>158</v>
      </c>
      <c r="B21" s="131" t="s">
        <v>170</v>
      </c>
      <c r="C21" s="19">
        <f t="shared" ref="C21:D21" si="2">C22+C24</f>
        <v>217.8</v>
      </c>
      <c r="D21" s="19">
        <f t="shared" si="2"/>
        <v>244.3</v>
      </c>
      <c r="E21" s="19">
        <f t="shared" ref="E21" si="3">E22+E24</f>
        <v>311.7</v>
      </c>
      <c r="F21" s="16"/>
      <c r="G21" s="17"/>
    </row>
    <row r="22" spans="1:7" s="18" customFormat="1" ht="45" x14ac:dyDescent="0.25">
      <c r="A22" s="126" t="s">
        <v>159</v>
      </c>
      <c r="B22" s="127" t="s">
        <v>171</v>
      </c>
      <c r="C22" s="19">
        <f>C23</f>
        <v>0.4</v>
      </c>
      <c r="D22" s="19">
        <f>D23</f>
        <v>0.5</v>
      </c>
      <c r="E22" s="19">
        <f>E23</f>
        <v>0.5</v>
      </c>
      <c r="F22" s="16"/>
      <c r="G22" s="17"/>
    </row>
    <row r="23" spans="1:7" s="18" customFormat="1" ht="45" x14ac:dyDescent="0.25">
      <c r="A23" s="128" t="s">
        <v>160</v>
      </c>
      <c r="B23" s="129" t="s">
        <v>172</v>
      </c>
      <c r="C23" s="19">
        <v>0.4</v>
      </c>
      <c r="D23" s="19">
        <v>0.5</v>
      </c>
      <c r="E23" s="19">
        <v>0.5</v>
      </c>
      <c r="F23" s="16"/>
      <c r="G23" s="17"/>
    </row>
    <row r="24" spans="1:7" s="18" customFormat="1" ht="45" x14ac:dyDescent="0.25">
      <c r="A24" s="126" t="s">
        <v>161</v>
      </c>
      <c r="B24" s="127" t="s">
        <v>192</v>
      </c>
      <c r="C24" s="19">
        <f>C25</f>
        <v>217.4</v>
      </c>
      <c r="D24" s="19">
        <f>D25</f>
        <v>243.8</v>
      </c>
      <c r="E24" s="19">
        <f>E25</f>
        <v>311.2</v>
      </c>
      <c r="F24" s="16"/>
      <c r="G24" s="17"/>
    </row>
    <row r="25" spans="1:7" s="18" customFormat="1" ht="60" x14ac:dyDescent="0.25">
      <c r="A25" s="128" t="s">
        <v>162</v>
      </c>
      <c r="B25" s="129" t="s">
        <v>193</v>
      </c>
      <c r="C25" s="19">
        <v>217.4</v>
      </c>
      <c r="D25" s="19">
        <v>243.8</v>
      </c>
      <c r="E25" s="19">
        <v>311.2</v>
      </c>
      <c r="F25" s="16"/>
      <c r="G25" s="17"/>
    </row>
    <row r="26" spans="1:7" s="18" customFormat="1" ht="15.75" x14ac:dyDescent="0.25">
      <c r="A26" s="132" t="s">
        <v>163</v>
      </c>
      <c r="B26" s="133" t="s">
        <v>33</v>
      </c>
      <c r="C26" s="19">
        <f>C27</f>
        <v>404</v>
      </c>
      <c r="D26" s="19">
        <f>D27</f>
        <v>428</v>
      </c>
      <c r="E26" s="19">
        <f>E27</f>
        <v>446</v>
      </c>
      <c r="F26" s="16"/>
      <c r="G26" s="17"/>
    </row>
    <row r="27" spans="1:7" s="18" customFormat="1" ht="63" customHeight="1" x14ac:dyDescent="0.25">
      <c r="A27" s="126" t="s">
        <v>164</v>
      </c>
      <c r="B27" s="127" t="s">
        <v>185</v>
      </c>
      <c r="C27" s="19">
        <f t="shared" ref="C27:D27" si="4">C28</f>
        <v>404</v>
      </c>
      <c r="D27" s="19">
        <f t="shared" si="4"/>
        <v>428</v>
      </c>
      <c r="E27" s="19">
        <f t="shared" ref="E27" si="5">E28</f>
        <v>446</v>
      </c>
      <c r="F27" s="16"/>
      <c r="G27" s="17"/>
    </row>
    <row r="28" spans="1:7" s="18" customFormat="1" ht="75" x14ac:dyDescent="0.25">
      <c r="A28" s="128" t="s">
        <v>165</v>
      </c>
      <c r="B28" s="129" t="s">
        <v>186</v>
      </c>
      <c r="C28" s="19">
        <v>404</v>
      </c>
      <c r="D28" s="19">
        <v>428</v>
      </c>
      <c r="E28" s="19">
        <v>446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9"/>
  <sheetViews>
    <sheetView view="pageBreakPreview" topLeftCell="A31" zoomScaleSheetLayoutView="100" workbookViewId="0">
      <selection activeCell="N27" sqref="N27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7" t="s">
        <v>233</v>
      </c>
      <c r="J1" s="178"/>
      <c r="K1" s="178"/>
      <c r="L1" s="178"/>
    </row>
    <row r="2" spans="1:12" ht="66" customHeight="1" x14ac:dyDescent="0.2">
      <c r="A2" s="179" t="s">
        <v>227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0" t="s">
        <v>1</v>
      </c>
      <c r="J3" s="180"/>
      <c r="K3" s="180"/>
      <c r="L3" s="180"/>
    </row>
    <row r="4" spans="1:12" ht="19.899999999999999" customHeight="1" x14ac:dyDescent="0.2">
      <c r="A4" s="181" t="s">
        <v>2</v>
      </c>
      <c r="B4" s="181" t="s">
        <v>21</v>
      </c>
      <c r="C4" s="181" t="s">
        <v>3</v>
      </c>
      <c r="D4" s="181" t="s">
        <v>4</v>
      </c>
      <c r="E4" s="181" t="s">
        <v>5</v>
      </c>
      <c r="F4" s="181"/>
      <c r="G4" s="181"/>
      <c r="H4" s="181"/>
      <c r="I4" s="181" t="s">
        <v>6</v>
      </c>
      <c r="J4" s="181" t="s">
        <v>7</v>
      </c>
      <c r="K4" s="181"/>
      <c r="L4" s="181"/>
    </row>
    <row r="5" spans="1:12" ht="16.350000000000001" customHeight="1" x14ac:dyDescent="0.2">
      <c r="A5" s="181" t="s">
        <v>0</v>
      </c>
      <c r="B5" s="181" t="s">
        <v>0</v>
      </c>
      <c r="C5" s="181" t="s">
        <v>0</v>
      </c>
      <c r="D5" s="181" t="s">
        <v>0</v>
      </c>
      <c r="E5" s="181" t="s">
        <v>0</v>
      </c>
      <c r="F5" s="181"/>
      <c r="G5" s="181"/>
      <c r="H5" s="181"/>
      <c r="I5" s="181" t="s">
        <v>0</v>
      </c>
      <c r="J5" s="155" t="s">
        <v>209</v>
      </c>
      <c r="K5" s="155" t="s">
        <v>214</v>
      </c>
      <c r="L5" s="155" t="s">
        <v>226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1" t="s">
        <v>187</v>
      </c>
      <c r="B7" s="22" t="s">
        <v>175</v>
      </c>
      <c r="C7" s="22"/>
      <c r="D7" s="22"/>
      <c r="E7" s="5"/>
      <c r="F7" s="5"/>
      <c r="G7" s="5"/>
      <c r="H7" s="5"/>
      <c r="I7" s="29"/>
      <c r="J7" s="30">
        <f>J8+J40+J49+J56+J67+J74</f>
        <v>2174.6</v>
      </c>
      <c r="K7" s="30">
        <f>K8+K40+K49+K56+K67+K74</f>
        <v>1816.9999999999998</v>
      </c>
      <c r="L7" s="30">
        <f>L8+L40+L49+L56+L67+L74</f>
        <v>1931.6</v>
      </c>
    </row>
    <row r="8" spans="1:12" ht="28.5" x14ac:dyDescent="0.25">
      <c r="A8" s="21" t="s">
        <v>34</v>
      </c>
      <c r="B8" s="23" t="s">
        <v>175</v>
      </c>
      <c r="C8" s="143" t="s">
        <v>35</v>
      </c>
      <c r="D8" s="23"/>
      <c r="E8" s="35"/>
      <c r="F8" s="35"/>
      <c r="G8" s="35"/>
      <c r="H8" s="35"/>
      <c r="I8" s="31"/>
      <c r="J8" s="32">
        <f>J9+J15+J34</f>
        <v>1347.8</v>
      </c>
      <c r="K8" s="32">
        <f>K9+K15+K34</f>
        <v>957.5</v>
      </c>
      <c r="L8" s="32">
        <f>L9+L15+L34</f>
        <v>910.4</v>
      </c>
    </row>
    <row r="9" spans="1:12" ht="60" x14ac:dyDescent="0.25">
      <c r="A9" s="24" t="s">
        <v>36</v>
      </c>
      <c r="B9" s="23" t="s">
        <v>175</v>
      </c>
      <c r="C9" s="114" t="s">
        <v>35</v>
      </c>
      <c r="D9" s="114" t="s">
        <v>37</v>
      </c>
      <c r="E9" s="35"/>
      <c r="F9" s="35"/>
      <c r="G9" s="35"/>
      <c r="H9" s="35"/>
      <c r="I9" s="23"/>
      <c r="J9" s="32">
        <f>J10</f>
        <v>622</v>
      </c>
      <c r="K9" s="32">
        <f>K10</f>
        <v>310.7</v>
      </c>
      <c r="L9" s="32">
        <f>L10</f>
        <v>269</v>
      </c>
    </row>
    <row r="10" spans="1:12" ht="76.5" customHeight="1" x14ac:dyDescent="0.25">
      <c r="A10" s="24" t="s">
        <v>201</v>
      </c>
      <c r="B10" s="23" t="s">
        <v>175</v>
      </c>
      <c r="C10" s="23" t="s">
        <v>35</v>
      </c>
      <c r="D10" s="23" t="s">
        <v>37</v>
      </c>
      <c r="E10" s="34">
        <v>65</v>
      </c>
      <c r="F10" s="34"/>
      <c r="G10" s="34"/>
      <c r="H10" s="34"/>
      <c r="I10" s="23"/>
      <c r="J10" s="32">
        <f t="shared" ref="J10:K12" si="0">J11</f>
        <v>622</v>
      </c>
      <c r="K10" s="32">
        <f t="shared" si="0"/>
        <v>310.7</v>
      </c>
      <c r="L10" s="32">
        <f t="shared" ref="L10:L12" si="1">L11</f>
        <v>269</v>
      </c>
    </row>
    <row r="11" spans="1:12" ht="15" x14ac:dyDescent="0.25">
      <c r="A11" s="24" t="s">
        <v>38</v>
      </c>
      <c r="B11" s="23" t="s">
        <v>175</v>
      </c>
      <c r="C11" s="23" t="s">
        <v>35</v>
      </c>
      <c r="D11" s="23" t="s">
        <v>37</v>
      </c>
      <c r="E11" s="34">
        <v>65</v>
      </c>
      <c r="F11" s="34">
        <v>1</v>
      </c>
      <c r="G11" s="34"/>
      <c r="H11" s="34"/>
      <c r="I11" s="23"/>
      <c r="J11" s="32">
        <f>J12</f>
        <v>622</v>
      </c>
      <c r="K11" s="32">
        <f t="shared" si="0"/>
        <v>310.7</v>
      </c>
      <c r="L11" s="32">
        <f t="shared" si="1"/>
        <v>269</v>
      </c>
    </row>
    <row r="12" spans="1:12" ht="30.75" customHeight="1" x14ac:dyDescent="0.25">
      <c r="A12" s="24" t="s">
        <v>39</v>
      </c>
      <c r="B12" s="23" t="s">
        <v>175</v>
      </c>
      <c r="C12" s="23" t="s">
        <v>35</v>
      </c>
      <c r="D12" s="23" t="s">
        <v>37</v>
      </c>
      <c r="E12" s="34">
        <v>65</v>
      </c>
      <c r="F12" s="34">
        <v>1</v>
      </c>
      <c r="G12" s="34" t="s">
        <v>62</v>
      </c>
      <c r="H12" s="34" t="s">
        <v>73</v>
      </c>
      <c r="I12" s="23"/>
      <c r="J12" s="32">
        <f t="shared" si="0"/>
        <v>622</v>
      </c>
      <c r="K12" s="32">
        <f t="shared" si="0"/>
        <v>310.7</v>
      </c>
      <c r="L12" s="32">
        <f t="shared" si="1"/>
        <v>269</v>
      </c>
    </row>
    <row r="13" spans="1:12" ht="120" x14ac:dyDescent="0.25">
      <c r="A13" s="24" t="s">
        <v>40</v>
      </c>
      <c r="B13" s="23" t="s">
        <v>175</v>
      </c>
      <c r="C13" s="23" t="s">
        <v>35</v>
      </c>
      <c r="D13" s="23" t="s">
        <v>37</v>
      </c>
      <c r="E13" s="34">
        <v>65</v>
      </c>
      <c r="F13" s="34">
        <v>1</v>
      </c>
      <c r="G13" s="34" t="s">
        <v>62</v>
      </c>
      <c r="H13" s="34" t="s">
        <v>73</v>
      </c>
      <c r="I13" s="23" t="s">
        <v>64</v>
      </c>
      <c r="J13" s="32">
        <f>J14</f>
        <v>622</v>
      </c>
      <c r="K13" s="32">
        <f>K14</f>
        <v>310.7</v>
      </c>
      <c r="L13" s="32">
        <f>L14</f>
        <v>269</v>
      </c>
    </row>
    <row r="14" spans="1:12" ht="45" x14ac:dyDescent="0.25">
      <c r="A14" s="24" t="s">
        <v>41</v>
      </c>
      <c r="B14" s="23" t="s">
        <v>175</v>
      </c>
      <c r="C14" s="23" t="s">
        <v>35</v>
      </c>
      <c r="D14" s="23" t="s">
        <v>37</v>
      </c>
      <c r="E14" s="34">
        <v>65</v>
      </c>
      <c r="F14" s="34">
        <v>1</v>
      </c>
      <c r="G14" s="34" t="s">
        <v>62</v>
      </c>
      <c r="H14" s="34" t="s">
        <v>73</v>
      </c>
      <c r="I14" s="23" t="s">
        <v>65</v>
      </c>
      <c r="J14" s="32">
        <v>622</v>
      </c>
      <c r="K14" s="32">
        <v>310.7</v>
      </c>
      <c r="L14" s="32">
        <v>269</v>
      </c>
    </row>
    <row r="15" spans="1:12" ht="90.75" customHeight="1" x14ac:dyDescent="0.25">
      <c r="A15" s="24" t="s">
        <v>42</v>
      </c>
      <c r="B15" s="23" t="s">
        <v>175</v>
      </c>
      <c r="C15" s="114" t="s">
        <v>35</v>
      </c>
      <c r="D15" s="114" t="s">
        <v>43</v>
      </c>
      <c r="E15" s="34"/>
      <c r="F15" s="34"/>
      <c r="G15" s="34"/>
      <c r="H15" s="34"/>
      <c r="I15" s="31"/>
      <c r="J15" s="38">
        <f>J16+J29+J26</f>
        <v>720.8</v>
      </c>
      <c r="K15" s="38">
        <f>K16+K29</f>
        <v>641.80000000000007</v>
      </c>
      <c r="L15" s="38">
        <f>L16+L29</f>
        <v>636.4</v>
      </c>
    </row>
    <row r="16" spans="1:12" ht="75" customHeight="1" x14ac:dyDescent="0.25">
      <c r="A16" s="24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23" t="s">
        <v>175</v>
      </c>
      <c r="C16" s="114" t="s">
        <v>35</v>
      </c>
      <c r="D16" s="114" t="s">
        <v>43</v>
      </c>
      <c r="E16" s="34">
        <v>65</v>
      </c>
      <c r="F16" s="34"/>
      <c r="G16" s="34"/>
      <c r="H16" s="34"/>
      <c r="I16" s="31"/>
      <c r="J16" s="32">
        <f t="shared" ref="J16:K16" si="2">J17</f>
        <v>670.4</v>
      </c>
      <c r="K16" s="32">
        <f t="shared" si="2"/>
        <v>641.30000000000007</v>
      </c>
      <c r="L16" s="32">
        <f t="shared" ref="L16" si="3">L17</f>
        <v>635.9</v>
      </c>
    </row>
    <row r="17" spans="1:12" ht="48" customHeight="1" x14ac:dyDescent="0.25">
      <c r="A17" s="24" t="s">
        <v>194</v>
      </c>
      <c r="B17" s="23" t="s">
        <v>175</v>
      </c>
      <c r="C17" s="23" t="s">
        <v>35</v>
      </c>
      <c r="D17" s="23" t="s">
        <v>43</v>
      </c>
      <c r="E17" s="34">
        <v>65</v>
      </c>
      <c r="F17" s="34">
        <v>2</v>
      </c>
      <c r="G17" s="34"/>
      <c r="H17" s="34"/>
      <c r="I17" s="31"/>
      <c r="J17" s="32">
        <f>J18+J21</f>
        <v>670.4</v>
      </c>
      <c r="K17" s="32">
        <f>K18+K21</f>
        <v>641.30000000000007</v>
      </c>
      <c r="L17" s="32">
        <f>L18+L21</f>
        <v>635.9</v>
      </c>
    </row>
    <row r="18" spans="1:12" ht="47.25" customHeight="1" x14ac:dyDescent="0.25">
      <c r="A18" s="24" t="s">
        <v>45</v>
      </c>
      <c r="B18" s="23" t="s">
        <v>175</v>
      </c>
      <c r="C18" s="23" t="s">
        <v>35</v>
      </c>
      <c r="D18" s="23" t="s">
        <v>43</v>
      </c>
      <c r="E18" s="34">
        <v>65</v>
      </c>
      <c r="F18" s="34">
        <v>2</v>
      </c>
      <c r="G18" s="34" t="s">
        <v>62</v>
      </c>
      <c r="H18" s="34" t="s">
        <v>74</v>
      </c>
      <c r="I18" s="31"/>
      <c r="J18" s="32">
        <f t="shared" ref="J18:K19" si="4">J19</f>
        <v>539</v>
      </c>
      <c r="K18" s="32">
        <f t="shared" si="4"/>
        <v>535.6</v>
      </c>
      <c r="L18" s="32">
        <f t="shared" ref="L18:L19" si="5">L19</f>
        <v>486.5</v>
      </c>
    </row>
    <row r="19" spans="1:12" ht="73.5" customHeight="1" x14ac:dyDescent="0.25">
      <c r="A19" s="24" t="s">
        <v>40</v>
      </c>
      <c r="B19" s="23" t="s">
        <v>175</v>
      </c>
      <c r="C19" s="23" t="s">
        <v>35</v>
      </c>
      <c r="D19" s="23" t="s">
        <v>43</v>
      </c>
      <c r="E19" s="34">
        <v>65</v>
      </c>
      <c r="F19" s="34">
        <v>2</v>
      </c>
      <c r="G19" s="34" t="s">
        <v>62</v>
      </c>
      <c r="H19" s="34" t="s">
        <v>74</v>
      </c>
      <c r="I19" s="31" t="s">
        <v>64</v>
      </c>
      <c r="J19" s="32">
        <f t="shared" si="4"/>
        <v>539</v>
      </c>
      <c r="K19" s="32">
        <f>K20</f>
        <v>535.6</v>
      </c>
      <c r="L19" s="32">
        <f t="shared" si="5"/>
        <v>486.5</v>
      </c>
    </row>
    <row r="20" spans="1:12" ht="48.75" customHeight="1" x14ac:dyDescent="0.25">
      <c r="A20" s="24" t="s">
        <v>41</v>
      </c>
      <c r="B20" s="23" t="s">
        <v>175</v>
      </c>
      <c r="C20" s="23" t="s">
        <v>35</v>
      </c>
      <c r="D20" s="23" t="s">
        <v>43</v>
      </c>
      <c r="E20" s="34">
        <v>65</v>
      </c>
      <c r="F20" s="34">
        <v>2</v>
      </c>
      <c r="G20" s="34" t="s">
        <v>62</v>
      </c>
      <c r="H20" s="34" t="s">
        <v>74</v>
      </c>
      <c r="I20" s="31" t="s">
        <v>65</v>
      </c>
      <c r="J20" s="32">
        <v>539</v>
      </c>
      <c r="K20" s="32">
        <v>535.6</v>
      </c>
      <c r="L20" s="32">
        <v>486.5</v>
      </c>
    </row>
    <row r="21" spans="1:12" ht="45" x14ac:dyDescent="0.25">
      <c r="A21" s="24" t="s">
        <v>223</v>
      </c>
      <c r="B21" s="23" t="s">
        <v>175</v>
      </c>
      <c r="C21" s="23" t="s">
        <v>35</v>
      </c>
      <c r="D21" s="23" t="s">
        <v>43</v>
      </c>
      <c r="E21" s="34">
        <v>65</v>
      </c>
      <c r="F21" s="34">
        <v>2</v>
      </c>
      <c r="G21" s="34" t="s">
        <v>62</v>
      </c>
      <c r="H21" s="34" t="s">
        <v>75</v>
      </c>
      <c r="I21" s="31"/>
      <c r="J21" s="32">
        <f>J22+J24</f>
        <v>131.4</v>
      </c>
      <c r="K21" s="32">
        <f>+K22+K24</f>
        <v>105.7</v>
      </c>
      <c r="L21" s="32">
        <f>+L22+L24</f>
        <v>149.4</v>
      </c>
    </row>
    <row r="22" spans="1:12" ht="60" x14ac:dyDescent="0.25">
      <c r="A22" s="24" t="s">
        <v>206</v>
      </c>
      <c r="B22" s="23" t="s">
        <v>175</v>
      </c>
      <c r="C22" s="23" t="s">
        <v>35</v>
      </c>
      <c r="D22" s="23" t="s">
        <v>43</v>
      </c>
      <c r="E22" s="34">
        <v>65</v>
      </c>
      <c r="F22" s="34">
        <v>2</v>
      </c>
      <c r="G22" s="34" t="s">
        <v>62</v>
      </c>
      <c r="H22" s="34" t="s">
        <v>75</v>
      </c>
      <c r="I22" s="31" t="s">
        <v>66</v>
      </c>
      <c r="J22" s="32">
        <f>J23</f>
        <v>129.4</v>
      </c>
      <c r="K22" s="32">
        <f>K23</f>
        <v>103.7</v>
      </c>
      <c r="L22" s="32">
        <f>L23</f>
        <v>147.4</v>
      </c>
    </row>
    <row r="23" spans="1:12" ht="60" x14ac:dyDescent="0.25">
      <c r="A23" s="24" t="s">
        <v>44</v>
      </c>
      <c r="B23" s="23" t="s">
        <v>175</v>
      </c>
      <c r="C23" s="23" t="s">
        <v>35</v>
      </c>
      <c r="D23" s="23" t="s">
        <v>43</v>
      </c>
      <c r="E23" s="34">
        <v>65</v>
      </c>
      <c r="F23" s="34">
        <v>2</v>
      </c>
      <c r="G23" s="34" t="s">
        <v>62</v>
      </c>
      <c r="H23" s="34" t="s">
        <v>75</v>
      </c>
      <c r="I23" s="31" t="s">
        <v>67</v>
      </c>
      <c r="J23" s="32">
        <v>129.4</v>
      </c>
      <c r="K23" s="32">
        <v>103.7</v>
      </c>
      <c r="L23" s="32">
        <v>147.4</v>
      </c>
    </row>
    <row r="24" spans="1:12" ht="15.75" customHeight="1" x14ac:dyDescent="0.25">
      <c r="A24" s="24" t="s">
        <v>46</v>
      </c>
      <c r="B24" s="23" t="s">
        <v>175</v>
      </c>
      <c r="C24" s="23" t="s">
        <v>35</v>
      </c>
      <c r="D24" s="23" t="s">
        <v>43</v>
      </c>
      <c r="E24" s="34">
        <v>65</v>
      </c>
      <c r="F24" s="34">
        <v>2</v>
      </c>
      <c r="G24" s="34" t="s">
        <v>62</v>
      </c>
      <c r="H24" s="34" t="s">
        <v>75</v>
      </c>
      <c r="I24" s="31" t="s">
        <v>68</v>
      </c>
      <c r="J24" s="32">
        <f>J25</f>
        <v>2</v>
      </c>
      <c r="K24" s="32">
        <f>K25</f>
        <v>2</v>
      </c>
      <c r="L24" s="32">
        <f>L25</f>
        <v>2</v>
      </c>
    </row>
    <row r="25" spans="1:12" ht="30.75" customHeight="1" x14ac:dyDescent="0.25">
      <c r="A25" s="24" t="s">
        <v>47</v>
      </c>
      <c r="B25" s="23" t="s">
        <v>175</v>
      </c>
      <c r="C25" s="23" t="s">
        <v>35</v>
      </c>
      <c r="D25" s="23" t="s">
        <v>43</v>
      </c>
      <c r="E25" s="34">
        <v>65</v>
      </c>
      <c r="F25" s="34">
        <v>2</v>
      </c>
      <c r="G25" s="34" t="s">
        <v>62</v>
      </c>
      <c r="H25" s="34" t="s">
        <v>75</v>
      </c>
      <c r="I25" s="31" t="s">
        <v>69</v>
      </c>
      <c r="J25" s="32">
        <v>2</v>
      </c>
      <c r="K25" s="32">
        <v>2</v>
      </c>
      <c r="L25" s="32">
        <v>2</v>
      </c>
    </row>
    <row r="26" spans="1:12" ht="90" x14ac:dyDescent="0.25">
      <c r="A26" s="24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23" t="s">
        <v>175</v>
      </c>
      <c r="C26" s="23" t="s">
        <v>35</v>
      </c>
      <c r="D26" s="23" t="s">
        <v>43</v>
      </c>
      <c r="E26" s="34" t="s">
        <v>179</v>
      </c>
      <c r="F26" s="34" t="s">
        <v>9</v>
      </c>
      <c r="G26" s="34" t="s">
        <v>62</v>
      </c>
      <c r="H26" s="34" t="s">
        <v>221</v>
      </c>
      <c r="I26" s="23"/>
      <c r="J26" s="32">
        <f>J27</f>
        <v>50</v>
      </c>
      <c r="K26" s="32"/>
      <c r="L26" s="32"/>
    </row>
    <row r="27" spans="1:12" ht="120" x14ac:dyDescent="0.25">
      <c r="A27" s="24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3" t="s">
        <v>175</v>
      </c>
      <c r="C27" s="23" t="s">
        <v>35</v>
      </c>
      <c r="D27" s="23" t="s">
        <v>43</v>
      </c>
      <c r="E27" s="34" t="s">
        <v>179</v>
      </c>
      <c r="F27" s="34" t="s">
        <v>9</v>
      </c>
      <c r="G27" s="34" t="s">
        <v>62</v>
      </c>
      <c r="H27" s="34" t="s">
        <v>221</v>
      </c>
      <c r="I27" s="23" t="s">
        <v>64</v>
      </c>
      <c r="J27" s="32">
        <f>J28</f>
        <v>50</v>
      </c>
      <c r="K27" s="32"/>
      <c r="L27" s="32"/>
    </row>
    <row r="28" spans="1:12" ht="45" x14ac:dyDescent="0.25">
      <c r="A28" s="24" t="str">
        <f>A14</f>
        <v>Расходы на выплаты персоналу государственных (муниципальных) органов</v>
      </c>
      <c r="B28" s="23" t="s">
        <v>175</v>
      </c>
      <c r="C28" s="23" t="s">
        <v>35</v>
      </c>
      <c r="D28" s="23" t="s">
        <v>43</v>
      </c>
      <c r="E28" s="34" t="s">
        <v>179</v>
      </c>
      <c r="F28" s="34" t="s">
        <v>9</v>
      </c>
      <c r="G28" s="34" t="s">
        <v>62</v>
      </c>
      <c r="H28" s="34" t="s">
        <v>221</v>
      </c>
      <c r="I28" s="23" t="s">
        <v>65</v>
      </c>
      <c r="J28" s="32">
        <v>50</v>
      </c>
      <c r="K28" s="32"/>
      <c r="L28" s="32"/>
    </row>
    <row r="29" spans="1:12" ht="81" customHeight="1" x14ac:dyDescent="0.25">
      <c r="A29" s="24" t="s">
        <v>198</v>
      </c>
      <c r="B29" s="23" t="s">
        <v>175</v>
      </c>
      <c r="C29" s="23" t="s">
        <v>35</v>
      </c>
      <c r="D29" s="23" t="s">
        <v>43</v>
      </c>
      <c r="E29" s="34">
        <v>89</v>
      </c>
      <c r="F29" s="34"/>
      <c r="G29" s="34"/>
      <c r="H29" s="34"/>
      <c r="I29" s="31"/>
      <c r="J29" s="32">
        <f t="shared" ref="J29:K32" si="6">J30</f>
        <v>0.4</v>
      </c>
      <c r="K29" s="32">
        <f t="shared" si="6"/>
        <v>0.5</v>
      </c>
      <c r="L29" s="32">
        <f t="shared" ref="L29:L30" si="7">L30</f>
        <v>0.5</v>
      </c>
    </row>
    <row r="30" spans="1:12" ht="109.5" customHeight="1" x14ac:dyDescent="0.25">
      <c r="A30" s="24" t="s">
        <v>199</v>
      </c>
      <c r="B30" s="23" t="s">
        <v>175</v>
      </c>
      <c r="C30" s="23" t="s">
        <v>35</v>
      </c>
      <c r="D30" s="23" t="s">
        <v>43</v>
      </c>
      <c r="E30" s="34">
        <v>89</v>
      </c>
      <c r="F30" s="34">
        <v>1</v>
      </c>
      <c r="G30" s="34"/>
      <c r="H30" s="34"/>
      <c r="I30" s="31"/>
      <c r="J30" s="32">
        <f t="shared" si="6"/>
        <v>0.4</v>
      </c>
      <c r="K30" s="32">
        <f t="shared" si="6"/>
        <v>0.5</v>
      </c>
      <c r="L30" s="32">
        <f t="shared" si="7"/>
        <v>0.5</v>
      </c>
    </row>
    <row r="31" spans="1:12" ht="195" x14ac:dyDescent="0.25">
      <c r="A31" s="24" t="s">
        <v>32</v>
      </c>
      <c r="B31" s="23" t="s">
        <v>175</v>
      </c>
      <c r="C31" s="23" t="s">
        <v>35</v>
      </c>
      <c r="D31" s="23" t="s">
        <v>43</v>
      </c>
      <c r="E31" s="34">
        <v>89</v>
      </c>
      <c r="F31" s="34">
        <v>1</v>
      </c>
      <c r="G31" s="34" t="s">
        <v>62</v>
      </c>
      <c r="H31" s="34" t="s">
        <v>76</v>
      </c>
      <c r="I31" s="31"/>
      <c r="J31" s="33">
        <f t="shared" si="6"/>
        <v>0.4</v>
      </c>
      <c r="K31" s="33">
        <f t="shared" si="6"/>
        <v>0.5</v>
      </c>
      <c r="L31" s="33">
        <f t="shared" ref="L31:L32" si="8">L32</f>
        <v>0.5</v>
      </c>
    </row>
    <row r="32" spans="1:12" ht="48" customHeight="1" x14ac:dyDescent="0.25">
      <c r="A32" s="24" t="s">
        <v>206</v>
      </c>
      <c r="B32" s="23" t="s">
        <v>175</v>
      </c>
      <c r="C32" s="23" t="s">
        <v>35</v>
      </c>
      <c r="D32" s="23" t="s">
        <v>43</v>
      </c>
      <c r="E32" s="34">
        <v>89</v>
      </c>
      <c r="F32" s="34">
        <v>1</v>
      </c>
      <c r="G32" s="34" t="s">
        <v>62</v>
      </c>
      <c r="H32" s="34" t="s">
        <v>76</v>
      </c>
      <c r="I32" s="31" t="s">
        <v>66</v>
      </c>
      <c r="J32" s="33">
        <f t="shared" si="6"/>
        <v>0.4</v>
      </c>
      <c r="K32" s="33">
        <f t="shared" si="6"/>
        <v>0.5</v>
      </c>
      <c r="L32" s="33">
        <f t="shared" si="8"/>
        <v>0.5</v>
      </c>
    </row>
    <row r="33" spans="1:12" ht="60" x14ac:dyDescent="0.25">
      <c r="A33" s="24" t="s">
        <v>44</v>
      </c>
      <c r="B33" s="23" t="s">
        <v>175</v>
      </c>
      <c r="C33" s="23" t="s">
        <v>35</v>
      </c>
      <c r="D33" s="23" t="s">
        <v>43</v>
      </c>
      <c r="E33" s="34">
        <v>89</v>
      </c>
      <c r="F33" s="34">
        <v>1</v>
      </c>
      <c r="G33" s="34" t="s">
        <v>62</v>
      </c>
      <c r="H33" s="34" t="s">
        <v>76</v>
      </c>
      <c r="I33" s="31" t="s">
        <v>67</v>
      </c>
      <c r="J33" s="33">
        <v>0.4</v>
      </c>
      <c r="K33" s="33">
        <v>0.5</v>
      </c>
      <c r="L33" s="33">
        <v>0.5</v>
      </c>
    </row>
    <row r="34" spans="1:12" ht="15" x14ac:dyDescent="0.25">
      <c r="A34" s="24" t="s">
        <v>49</v>
      </c>
      <c r="B34" s="23" t="s">
        <v>175</v>
      </c>
      <c r="C34" s="114" t="s">
        <v>35</v>
      </c>
      <c r="D34" s="114" t="s">
        <v>18</v>
      </c>
      <c r="E34" s="34"/>
      <c r="F34" s="34"/>
      <c r="G34" s="34"/>
      <c r="H34" s="34"/>
      <c r="I34" s="31"/>
      <c r="J34" s="32">
        <f t="shared" ref="J34:K36" si="9">J35</f>
        <v>5</v>
      </c>
      <c r="K34" s="32">
        <f t="shared" si="9"/>
        <v>5</v>
      </c>
      <c r="L34" s="32">
        <f t="shared" ref="L34:L36" si="10">L35</f>
        <v>5</v>
      </c>
    </row>
    <row r="35" spans="1:12" ht="75.75" customHeight="1" x14ac:dyDescent="0.25">
      <c r="A35" s="24" t="str">
        <f>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23" t="s">
        <v>175</v>
      </c>
      <c r="C35" s="23" t="s">
        <v>35</v>
      </c>
      <c r="D35" s="23" t="s">
        <v>18</v>
      </c>
      <c r="E35" s="34" t="s">
        <v>77</v>
      </c>
      <c r="F35" s="34"/>
      <c r="G35" s="34"/>
      <c r="H35" s="34"/>
      <c r="I35" s="31"/>
      <c r="J35" s="32">
        <f t="shared" si="9"/>
        <v>5</v>
      </c>
      <c r="K35" s="32">
        <f t="shared" si="9"/>
        <v>5</v>
      </c>
      <c r="L35" s="32">
        <f t="shared" si="10"/>
        <v>5</v>
      </c>
    </row>
    <row r="36" spans="1:12" ht="108" customHeight="1" x14ac:dyDescent="0.25">
      <c r="A36" s="24" t="str">
        <f>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23" t="s">
        <v>175</v>
      </c>
      <c r="C36" s="23" t="s">
        <v>35</v>
      </c>
      <c r="D36" s="23" t="s">
        <v>18</v>
      </c>
      <c r="E36" s="34" t="s">
        <v>77</v>
      </c>
      <c r="F36" s="34" t="s">
        <v>8</v>
      </c>
      <c r="G36" s="34"/>
      <c r="H36" s="34"/>
      <c r="I36" s="31"/>
      <c r="J36" s="32">
        <f t="shared" si="9"/>
        <v>5</v>
      </c>
      <c r="K36" s="32">
        <f t="shared" si="9"/>
        <v>5</v>
      </c>
      <c r="L36" s="32">
        <f t="shared" si="10"/>
        <v>5</v>
      </c>
    </row>
    <row r="37" spans="1:12" ht="64.5" customHeight="1" x14ac:dyDescent="0.25">
      <c r="A37" s="24" t="s">
        <v>210</v>
      </c>
      <c r="B37" s="23" t="s">
        <v>175</v>
      </c>
      <c r="C37" s="23" t="s">
        <v>35</v>
      </c>
      <c r="D37" s="23" t="s">
        <v>18</v>
      </c>
      <c r="E37" s="34" t="s">
        <v>77</v>
      </c>
      <c r="F37" s="34" t="s">
        <v>8</v>
      </c>
      <c r="G37" s="34" t="s">
        <v>62</v>
      </c>
      <c r="H37" s="34" t="s">
        <v>79</v>
      </c>
      <c r="I37" s="31"/>
      <c r="J37" s="32">
        <f>J39</f>
        <v>5</v>
      </c>
      <c r="K37" s="32">
        <f>K39</f>
        <v>5</v>
      </c>
      <c r="L37" s="32">
        <f>L39</f>
        <v>5</v>
      </c>
    </row>
    <row r="38" spans="1:12" ht="15" x14ac:dyDescent="0.25">
      <c r="A38" s="24" t="s">
        <v>46</v>
      </c>
      <c r="B38" s="23" t="s">
        <v>175</v>
      </c>
      <c r="C38" s="23" t="s">
        <v>35</v>
      </c>
      <c r="D38" s="23" t="s">
        <v>18</v>
      </c>
      <c r="E38" s="34" t="s">
        <v>77</v>
      </c>
      <c r="F38" s="34" t="s">
        <v>8</v>
      </c>
      <c r="G38" s="34" t="s">
        <v>62</v>
      </c>
      <c r="H38" s="34" t="s">
        <v>79</v>
      </c>
      <c r="I38" s="31" t="s">
        <v>68</v>
      </c>
      <c r="J38" s="32">
        <f>J39</f>
        <v>5</v>
      </c>
      <c r="K38" s="32">
        <f>K39</f>
        <v>5</v>
      </c>
      <c r="L38" s="32">
        <f>L39</f>
        <v>5</v>
      </c>
    </row>
    <row r="39" spans="1:12" ht="15" x14ac:dyDescent="0.25">
      <c r="A39" s="24" t="s">
        <v>50</v>
      </c>
      <c r="B39" s="23" t="s">
        <v>175</v>
      </c>
      <c r="C39" s="23" t="s">
        <v>35</v>
      </c>
      <c r="D39" s="23" t="s">
        <v>51</v>
      </c>
      <c r="E39" s="34" t="s">
        <v>77</v>
      </c>
      <c r="F39" s="34" t="s">
        <v>8</v>
      </c>
      <c r="G39" s="34" t="s">
        <v>62</v>
      </c>
      <c r="H39" s="34" t="s">
        <v>79</v>
      </c>
      <c r="I39" s="31" t="s">
        <v>70</v>
      </c>
      <c r="J39" s="32">
        <v>5</v>
      </c>
      <c r="K39" s="32">
        <v>5</v>
      </c>
      <c r="L39" s="32">
        <v>5</v>
      </c>
    </row>
    <row r="40" spans="1:12" ht="15" x14ac:dyDescent="0.25">
      <c r="A40" s="21" t="s">
        <v>146</v>
      </c>
      <c r="B40" s="22" t="s">
        <v>175</v>
      </c>
      <c r="C40" s="22" t="s">
        <v>37</v>
      </c>
      <c r="D40" s="23"/>
      <c r="E40" s="34"/>
      <c r="F40" s="34"/>
      <c r="G40" s="34"/>
      <c r="H40" s="34"/>
      <c r="I40" s="31"/>
      <c r="J40" s="32">
        <f t="shared" ref="J40:K47" si="11">J41</f>
        <v>217.4</v>
      </c>
      <c r="K40" s="32">
        <f t="shared" si="11"/>
        <v>243.8</v>
      </c>
      <c r="L40" s="32">
        <f t="shared" ref="L40" si="12">L41</f>
        <v>311.2</v>
      </c>
    </row>
    <row r="41" spans="1:12" ht="30" x14ac:dyDescent="0.25">
      <c r="A41" s="24" t="s">
        <v>207</v>
      </c>
      <c r="B41" s="23" t="s">
        <v>175</v>
      </c>
      <c r="C41" s="23" t="s">
        <v>37</v>
      </c>
      <c r="D41" s="23" t="s">
        <v>52</v>
      </c>
      <c r="E41" s="34"/>
      <c r="F41" s="34"/>
      <c r="G41" s="34"/>
      <c r="H41" s="34"/>
      <c r="I41" s="31"/>
      <c r="J41" s="32">
        <f t="shared" si="11"/>
        <v>217.4</v>
      </c>
      <c r="K41" s="32">
        <f t="shared" si="11"/>
        <v>243.8</v>
      </c>
      <c r="L41" s="32">
        <f t="shared" ref="L41:L42" si="13">L42</f>
        <v>311.2</v>
      </c>
    </row>
    <row r="42" spans="1:12" ht="73.5" customHeight="1" x14ac:dyDescent="0.25">
      <c r="A42" s="24" t="str">
        <f>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2" s="23" t="s">
        <v>175</v>
      </c>
      <c r="C42" s="23" t="s">
        <v>37</v>
      </c>
      <c r="D42" s="23" t="s">
        <v>52</v>
      </c>
      <c r="E42" s="34" t="s">
        <v>77</v>
      </c>
      <c r="F42" s="34"/>
      <c r="G42" s="34"/>
      <c r="H42" s="34"/>
      <c r="I42" s="31"/>
      <c r="J42" s="32">
        <f t="shared" si="11"/>
        <v>217.4</v>
      </c>
      <c r="K42" s="32">
        <f t="shared" si="11"/>
        <v>243.8</v>
      </c>
      <c r="L42" s="32">
        <f t="shared" si="13"/>
        <v>311.2</v>
      </c>
    </row>
    <row r="43" spans="1:12" ht="107.25" customHeight="1" x14ac:dyDescent="0.25">
      <c r="A43" s="24" t="str">
        <f>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3" s="23" t="s">
        <v>175</v>
      </c>
      <c r="C43" s="23" t="s">
        <v>37</v>
      </c>
      <c r="D43" s="23" t="s">
        <v>52</v>
      </c>
      <c r="E43" s="34" t="s">
        <v>77</v>
      </c>
      <c r="F43" s="34" t="s">
        <v>8</v>
      </c>
      <c r="G43" s="34"/>
      <c r="H43" s="34"/>
      <c r="I43" s="31"/>
      <c r="J43" s="32">
        <f>J44</f>
        <v>217.4</v>
      </c>
      <c r="K43" s="32">
        <f>K44</f>
        <v>243.8</v>
      </c>
      <c r="L43" s="32">
        <f>L44</f>
        <v>311.2</v>
      </c>
    </row>
    <row r="44" spans="1:12" ht="117" customHeight="1" x14ac:dyDescent="0.25">
      <c r="A44" s="158" t="s">
        <v>211</v>
      </c>
      <c r="B44" s="23" t="s">
        <v>175</v>
      </c>
      <c r="C44" s="23" t="s">
        <v>37</v>
      </c>
      <c r="D44" s="23" t="s">
        <v>52</v>
      </c>
      <c r="E44" s="34" t="s">
        <v>77</v>
      </c>
      <c r="F44" s="34" t="s">
        <v>8</v>
      </c>
      <c r="G44" s="34" t="s">
        <v>62</v>
      </c>
      <c r="H44" s="34" t="s">
        <v>148</v>
      </c>
      <c r="I44" s="31"/>
      <c r="J44" s="32">
        <f t="shared" ref="J44:K44" si="14">J47+J45</f>
        <v>217.4</v>
      </c>
      <c r="K44" s="32">
        <f t="shared" si="14"/>
        <v>243.8</v>
      </c>
      <c r="L44" s="32">
        <f t="shared" ref="L44" si="15">L47+L45</f>
        <v>311.2</v>
      </c>
    </row>
    <row r="45" spans="1:12" ht="120" x14ac:dyDescent="0.25">
      <c r="A45" s="24" t="s">
        <v>40</v>
      </c>
      <c r="B45" s="23" t="s">
        <v>175</v>
      </c>
      <c r="C45" s="23" t="s">
        <v>37</v>
      </c>
      <c r="D45" s="23" t="s">
        <v>52</v>
      </c>
      <c r="E45" s="34" t="s">
        <v>77</v>
      </c>
      <c r="F45" s="34" t="s">
        <v>8</v>
      </c>
      <c r="G45" s="34" t="s">
        <v>62</v>
      </c>
      <c r="H45" s="34" t="s">
        <v>148</v>
      </c>
      <c r="I45" s="31" t="s">
        <v>64</v>
      </c>
      <c r="J45" s="32">
        <f t="shared" ref="J45:K45" si="16">J46</f>
        <v>214.4</v>
      </c>
      <c r="K45" s="32">
        <f t="shared" si="16"/>
        <v>240.8</v>
      </c>
      <c r="L45" s="32">
        <f t="shared" ref="L45" si="17">L46</f>
        <v>308.2</v>
      </c>
    </row>
    <row r="46" spans="1:12" ht="45" x14ac:dyDescent="0.25">
      <c r="A46" s="24" t="s">
        <v>41</v>
      </c>
      <c r="B46" s="23" t="s">
        <v>175</v>
      </c>
      <c r="C46" s="23" t="s">
        <v>37</v>
      </c>
      <c r="D46" s="23" t="s">
        <v>52</v>
      </c>
      <c r="E46" s="34" t="s">
        <v>77</v>
      </c>
      <c r="F46" s="34" t="s">
        <v>8</v>
      </c>
      <c r="G46" s="34" t="s">
        <v>62</v>
      </c>
      <c r="H46" s="34" t="s">
        <v>148</v>
      </c>
      <c r="I46" s="31" t="s">
        <v>65</v>
      </c>
      <c r="J46" s="32">
        <v>214.4</v>
      </c>
      <c r="K46" s="32">
        <v>240.8</v>
      </c>
      <c r="L46" s="32">
        <v>308.2</v>
      </c>
    </row>
    <row r="47" spans="1:12" ht="45" customHeight="1" x14ac:dyDescent="0.25">
      <c r="A47" s="24" t="s">
        <v>206</v>
      </c>
      <c r="B47" s="23" t="s">
        <v>175</v>
      </c>
      <c r="C47" s="23" t="s">
        <v>37</v>
      </c>
      <c r="D47" s="23" t="s">
        <v>52</v>
      </c>
      <c r="E47" s="34" t="s">
        <v>77</v>
      </c>
      <c r="F47" s="34" t="s">
        <v>8</v>
      </c>
      <c r="G47" s="34" t="s">
        <v>62</v>
      </c>
      <c r="H47" s="34" t="s">
        <v>148</v>
      </c>
      <c r="I47" s="31" t="s">
        <v>66</v>
      </c>
      <c r="J47" s="32">
        <f t="shared" si="11"/>
        <v>3</v>
      </c>
      <c r="K47" s="32">
        <f t="shared" si="11"/>
        <v>3</v>
      </c>
      <c r="L47" s="32">
        <f t="shared" ref="L47" si="18">L48</f>
        <v>3</v>
      </c>
    </row>
    <row r="48" spans="1:12" ht="60" x14ac:dyDescent="0.25">
      <c r="A48" s="24" t="s">
        <v>44</v>
      </c>
      <c r="B48" s="23" t="s">
        <v>175</v>
      </c>
      <c r="C48" s="23" t="s">
        <v>37</v>
      </c>
      <c r="D48" s="23" t="s">
        <v>52</v>
      </c>
      <c r="E48" s="34" t="s">
        <v>77</v>
      </c>
      <c r="F48" s="34" t="s">
        <v>8</v>
      </c>
      <c r="G48" s="34" t="s">
        <v>62</v>
      </c>
      <c r="H48" s="34" t="s">
        <v>148</v>
      </c>
      <c r="I48" s="31" t="s">
        <v>67</v>
      </c>
      <c r="J48" s="32">
        <v>3</v>
      </c>
      <c r="K48" s="32">
        <v>3</v>
      </c>
      <c r="L48" s="32">
        <v>3</v>
      </c>
    </row>
    <row r="49" spans="1:12" ht="18.75" customHeight="1" x14ac:dyDescent="0.25">
      <c r="A49" s="21" t="s">
        <v>53</v>
      </c>
      <c r="B49" s="22" t="s">
        <v>175</v>
      </c>
      <c r="C49" s="143" t="s">
        <v>43</v>
      </c>
      <c r="D49" s="23"/>
      <c r="E49" s="34"/>
      <c r="F49" s="34"/>
      <c r="G49" s="34"/>
      <c r="H49" s="34"/>
      <c r="I49" s="31"/>
      <c r="J49" s="32">
        <f>J50</f>
        <v>404</v>
      </c>
      <c r="K49" s="32">
        <f>K50</f>
        <v>428</v>
      </c>
      <c r="L49" s="32">
        <f>L50</f>
        <v>446</v>
      </c>
    </row>
    <row r="50" spans="1:12" ht="30" x14ac:dyDescent="0.25">
      <c r="A50" s="24" t="s">
        <v>55</v>
      </c>
      <c r="B50" s="23" t="s">
        <v>175</v>
      </c>
      <c r="C50" s="23" t="s">
        <v>43</v>
      </c>
      <c r="D50" s="23" t="s">
        <v>56</v>
      </c>
      <c r="E50" s="34"/>
      <c r="F50" s="34"/>
      <c r="G50" s="34"/>
      <c r="H50" s="34"/>
      <c r="I50" s="31"/>
      <c r="J50" s="32">
        <f t="shared" ref="J50:K50" si="19">J51</f>
        <v>404</v>
      </c>
      <c r="K50" s="32">
        <f t="shared" si="19"/>
        <v>428</v>
      </c>
      <c r="L50" s="32">
        <f t="shared" ref="L50" si="20">L51</f>
        <v>446</v>
      </c>
    </row>
    <row r="51" spans="1:12" ht="104.25" customHeight="1" x14ac:dyDescent="0.25">
      <c r="A51" s="26" t="s">
        <v>202</v>
      </c>
      <c r="B51" s="23" t="s">
        <v>175</v>
      </c>
      <c r="C51" s="23" t="s">
        <v>43</v>
      </c>
      <c r="D51" s="23" t="s">
        <v>56</v>
      </c>
      <c r="E51" s="34" t="s">
        <v>204</v>
      </c>
      <c r="F51" s="34"/>
      <c r="G51" s="34"/>
      <c r="H51" s="34"/>
      <c r="I51" s="31"/>
      <c r="J51" s="32">
        <f t="shared" ref="J51:K51" si="21">J53</f>
        <v>404</v>
      </c>
      <c r="K51" s="32">
        <f t="shared" si="21"/>
        <v>428</v>
      </c>
      <c r="L51" s="32">
        <f t="shared" ref="L51" si="22">L53</f>
        <v>446</v>
      </c>
    </row>
    <row r="52" spans="1:12" ht="79.5" customHeight="1" x14ac:dyDescent="0.25">
      <c r="A52" s="26" t="s">
        <v>195</v>
      </c>
      <c r="B52" s="23" t="s">
        <v>175</v>
      </c>
      <c r="C52" s="23" t="s">
        <v>43</v>
      </c>
      <c r="D52" s="23" t="s">
        <v>56</v>
      </c>
      <c r="E52" s="34" t="s">
        <v>204</v>
      </c>
      <c r="F52" s="34" t="s">
        <v>78</v>
      </c>
      <c r="G52" s="34" t="s">
        <v>35</v>
      </c>
      <c r="H52" s="34"/>
      <c r="I52" s="31"/>
      <c r="J52" s="32">
        <f t="shared" ref="J52:K54" si="23">J53</f>
        <v>404</v>
      </c>
      <c r="K52" s="32">
        <f t="shared" si="23"/>
        <v>428</v>
      </c>
      <c r="L52" s="32">
        <f t="shared" ref="L52" si="24">L53</f>
        <v>446</v>
      </c>
    </row>
    <row r="53" spans="1:12" ht="381" customHeight="1" x14ac:dyDescent="0.25">
      <c r="A53" s="159" t="s">
        <v>212</v>
      </c>
      <c r="B53" s="23" t="s">
        <v>175</v>
      </c>
      <c r="C53" s="23" t="s">
        <v>43</v>
      </c>
      <c r="D53" s="23" t="s">
        <v>56</v>
      </c>
      <c r="E53" s="34" t="s">
        <v>204</v>
      </c>
      <c r="F53" s="34" t="s">
        <v>78</v>
      </c>
      <c r="G53" s="34" t="s">
        <v>35</v>
      </c>
      <c r="H53" s="34" t="s">
        <v>222</v>
      </c>
      <c r="I53" s="31"/>
      <c r="J53" s="32">
        <f t="shared" si="23"/>
        <v>404</v>
      </c>
      <c r="K53" s="32">
        <f t="shared" si="23"/>
        <v>428</v>
      </c>
      <c r="L53" s="32">
        <f t="shared" ref="L53" si="25">L54</f>
        <v>446</v>
      </c>
    </row>
    <row r="54" spans="1:12" ht="47.25" customHeight="1" x14ac:dyDescent="0.25">
      <c r="A54" s="24" t="s">
        <v>206</v>
      </c>
      <c r="B54" s="23" t="s">
        <v>175</v>
      </c>
      <c r="C54" s="23" t="s">
        <v>43</v>
      </c>
      <c r="D54" s="23" t="s">
        <v>56</v>
      </c>
      <c r="E54" s="34" t="s">
        <v>204</v>
      </c>
      <c r="F54" s="34" t="s">
        <v>78</v>
      </c>
      <c r="G54" s="34" t="s">
        <v>35</v>
      </c>
      <c r="H54" s="34" t="s">
        <v>222</v>
      </c>
      <c r="I54" s="31" t="s">
        <v>66</v>
      </c>
      <c r="J54" s="32">
        <f t="shared" si="23"/>
        <v>404</v>
      </c>
      <c r="K54" s="32">
        <f t="shared" si="23"/>
        <v>428</v>
      </c>
      <c r="L54" s="32">
        <f t="shared" ref="L54" si="26">L55</f>
        <v>446</v>
      </c>
    </row>
    <row r="55" spans="1:12" ht="60" x14ac:dyDescent="0.25">
      <c r="A55" s="24" t="s">
        <v>44</v>
      </c>
      <c r="B55" s="23" t="s">
        <v>175</v>
      </c>
      <c r="C55" s="23" t="s">
        <v>43</v>
      </c>
      <c r="D55" s="23" t="s">
        <v>56</v>
      </c>
      <c r="E55" s="34" t="s">
        <v>204</v>
      </c>
      <c r="F55" s="34" t="s">
        <v>78</v>
      </c>
      <c r="G55" s="34" t="s">
        <v>35</v>
      </c>
      <c r="H55" s="34" t="s">
        <v>222</v>
      </c>
      <c r="I55" s="31" t="s">
        <v>67</v>
      </c>
      <c r="J55" s="32">
        <v>404</v>
      </c>
      <c r="K55" s="32">
        <v>428</v>
      </c>
      <c r="L55" s="32">
        <v>446</v>
      </c>
    </row>
    <row r="56" spans="1:12" ht="15.75" customHeight="1" x14ac:dyDescent="0.25">
      <c r="A56" s="21" t="s">
        <v>57</v>
      </c>
      <c r="B56" s="22" t="s">
        <v>175</v>
      </c>
      <c r="C56" s="22" t="s">
        <v>48</v>
      </c>
      <c r="D56" s="23"/>
      <c r="E56" s="34"/>
      <c r="F56" s="34"/>
      <c r="G56" s="34"/>
      <c r="H56" s="34"/>
      <c r="I56" s="31"/>
      <c r="J56" s="32">
        <f t="shared" ref="J56:K56" si="27">J57</f>
        <v>150</v>
      </c>
      <c r="K56" s="32">
        <f t="shared" si="27"/>
        <v>103.8</v>
      </c>
      <c r="L56" s="32">
        <f t="shared" ref="L56" si="28">L57</f>
        <v>150</v>
      </c>
    </row>
    <row r="57" spans="1:12" ht="15" x14ac:dyDescent="0.25">
      <c r="A57" s="27" t="s">
        <v>63</v>
      </c>
      <c r="B57" s="23" t="s">
        <v>175</v>
      </c>
      <c r="C57" s="23" t="s">
        <v>48</v>
      </c>
      <c r="D57" s="23" t="s">
        <v>52</v>
      </c>
      <c r="E57" s="34"/>
      <c r="F57" s="34"/>
      <c r="G57" s="34"/>
      <c r="H57" s="34"/>
      <c r="I57" s="23"/>
      <c r="J57" s="32">
        <f>J58</f>
        <v>150</v>
      </c>
      <c r="K57" s="32">
        <f>K58</f>
        <v>103.8</v>
      </c>
      <c r="L57" s="32">
        <f>L58</f>
        <v>150</v>
      </c>
    </row>
    <row r="58" spans="1:12" ht="108" customHeight="1" x14ac:dyDescent="0.25">
      <c r="A58" s="27" t="s">
        <v>205</v>
      </c>
      <c r="B58" s="23" t="s">
        <v>175</v>
      </c>
      <c r="C58" s="23" t="s">
        <v>48</v>
      </c>
      <c r="D58" s="23" t="s">
        <v>52</v>
      </c>
      <c r="E58" s="34" t="s">
        <v>17</v>
      </c>
      <c r="F58" s="34"/>
      <c r="G58" s="34"/>
      <c r="H58" s="34"/>
      <c r="I58" s="23"/>
      <c r="J58" s="32">
        <f>J63+J59</f>
        <v>150</v>
      </c>
      <c r="K58" s="32">
        <f>K63+K59</f>
        <v>103.8</v>
      </c>
      <c r="L58" s="32">
        <f>L63+L59</f>
        <v>150</v>
      </c>
    </row>
    <row r="59" spans="1:12" ht="39" customHeight="1" x14ac:dyDescent="0.25">
      <c r="A59" s="24" t="s">
        <v>208</v>
      </c>
      <c r="B59" s="23" t="s">
        <v>175</v>
      </c>
      <c r="C59" s="23" t="s">
        <v>48</v>
      </c>
      <c r="D59" s="23" t="s">
        <v>52</v>
      </c>
      <c r="E59" s="34" t="s">
        <v>17</v>
      </c>
      <c r="F59" s="34" t="s">
        <v>78</v>
      </c>
      <c r="G59" s="34" t="s">
        <v>177</v>
      </c>
      <c r="H59" s="34"/>
      <c r="I59" s="23"/>
      <c r="J59" s="32">
        <f>J60</f>
        <v>10</v>
      </c>
      <c r="K59" s="32">
        <f>K60</f>
        <v>10</v>
      </c>
      <c r="L59" s="32">
        <f>L60</f>
        <v>10</v>
      </c>
    </row>
    <row r="60" spans="1:12" ht="39" customHeight="1" x14ac:dyDescent="0.25">
      <c r="A60" s="27" t="s">
        <v>152</v>
      </c>
      <c r="B60" s="23" t="s">
        <v>175</v>
      </c>
      <c r="C60" s="23" t="s">
        <v>48</v>
      </c>
      <c r="D60" s="23" t="s">
        <v>52</v>
      </c>
      <c r="E60" s="34" t="s">
        <v>17</v>
      </c>
      <c r="F60" s="34" t="s">
        <v>78</v>
      </c>
      <c r="G60" s="34" t="s">
        <v>177</v>
      </c>
      <c r="H60" s="34" t="s">
        <v>151</v>
      </c>
      <c r="I60" s="23"/>
      <c r="J60" s="32">
        <f>J61</f>
        <v>10</v>
      </c>
      <c r="K60" s="32">
        <f t="shared" ref="K60" si="29">K61</f>
        <v>10</v>
      </c>
      <c r="L60" s="32">
        <f t="shared" ref="L60:L61" si="30">L61</f>
        <v>10</v>
      </c>
    </row>
    <row r="61" spans="1:12" ht="47.25" customHeight="1" x14ac:dyDescent="0.25">
      <c r="A61" s="24" t="s">
        <v>206</v>
      </c>
      <c r="B61" s="23" t="s">
        <v>175</v>
      </c>
      <c r="C61" s="23" t="s">
        <v>48</v>
      </c>
      <c r="D61" s="23" t="s">
        <v>52</v>
      </c>
      <c r="E61" s="34" t="s">
        <v>17</v>
      </c>
      <c r="F61" s="34" t="s">
        <v>78</v>
      </c>
      <c r="G61" s="34" t="s">
        <v>177</v>
      </c>
      <c r="H61" s="34" t="s">
        <v>151</v>
      </c>
      <c r="I61" s="23" t="s">
        <v>66</v>
      </c>
      <c r="J61" s="32">
        <f t="shared" ref="J61" si="31">J62</f>
        <v>10</v>
      </c>
      <c r="K61" s="32">
        <f>K62</f>
        <v>10</v>
      </c>
      <c r="L61" s="32">
        <f t="shared" si="30"/>
        <v>10</v>
      </c>
    </row>
    <row r="62" spans="1:12" ht="62.25" customHeight="1" x14ac:dyDescent="0.25">
      <c r="A62" s="24" t="s">
        <v>44</v>
      </c>
      <c r="B62" s="23" t="s">
        <v>175</v>
      </c>
      <c r="C62" s="23" t="s">
        <v>48</v>
      </c>
      <c r="D62" s="23" t="s">
        <v>52</v>
      </c>
      <c r="E62" s="34" t="s">
        <v>17</v>
      </c>
      <c r="F62" s="34" t="s">
        <v>78</v>
      </c>
      <c r="G62" s="34" t="s">
        <v>177</v>
      </c>
      <c r="H62" s="34" t="s">
        <v>151</v>
      </c>
      <c r="I62" s="23" t="s">
        <v>67</v>
      </c>
      <c r="J62" s="32">
        <v>10</v>
      </c>
      <c r="K62" s="32">
        <v>10</v>
      </c>
      <c r="L62" s="32">
        <v>10</v>
      </c>
    </row>
    <row r="63" spans="1:12" ht="44.25" customHeight="1" x14ac:dyDescent="0.25">
      <c r="A63" s="28" t="s">
        <v>200</v>
      </c>
      <c r="B63" s="23" t="s">
        <v>175</v>
      </c>
      <c r="C63" s="23" t="s">
        <v>48</v>
      </c>
      <c r="D63" s="23" t="s">
        <v>52</v>
      </c>
      <c r="E63" s="34" t="s">
        <v>17</v>
      </c>
      <c r="F63" s="34" t="s">
        <v>78</v>
      </c>
      <c r="G63" s="34" t="s">
        <v>176</v>
      </c>
      <c r="H63" s="34"/>
      <c r="I63" s="23"/>
      <c r="J63" s="32">
        <f>J64</f>
        <v>140</v>
      </c>
      <c r="K63" s="32">
        <f>K64</f>
        <v>93.8</v>
      </c>
      <c r="L63" s="32">
        <f>L64</f>
        <v>140</v>
      </c>
    </row>
    <row r="64" spans="1:12" ht="15" x14ac:dyDescent="0.25">
      <c r="A64" s="27" t="s">
        <v>150</v>
      </c>
      <c r="B64" s="23" t="s">
        <v>175</v>
      </c>
      <c r="C64" s="23" t="s">
        <v>48</v>
      </c>
      <c r="D64" s="23" t="s">
        <v>52</v>
      </c>
      <c r="E64" s="34" t="s">
        <v>17</v>
      </c>
      <c r="F64" s="34" t="s">
        <v>78</v>
      </c>
      <c r="G64" s="34" t="s">
        <v>176</v>
      </c>
      <c r="H64" s="34" t="s">
        <v>149</v>
      </c>
      <c r="I64" s="23"/>
      <c r="J64" s="32">
        <f t="shared" ref="J64:K65" si="32">J65</f>
        <v>140</v>
      </c>
      <c r="K64" s="32">
        <f t="shared" si="32"/>
        <v>93.8</v>
      </c>
      <c r="L64" s="32">
        <f t="shared" ref="L64:L65" si="33">L65</f>
        <v>140</v>
      </c>
    </row>
    <row r="65" spans="1:12" ht="45" customHeight="1" x14ac:dyDescent="0.25">
      <c r="A65" s="24" t="s">
        <v>206</v>
      </c>
      <c r="B65" s="23" t="s">
        <v>175</v>
      </c>
      <c r="C65" s="23" t="s">
        <v>48</v>
      </c>
      <c r="D65" s="23" t="s">
        <v>52</v>
      </c>
      <c r="E65" s="34" t="s">
        <v>17</v>
      </c>
      <c r="F65" s="34" t="s">
        <v>78</v>
      </c>
      <c r="G65" s="34" t="s">
        <v>176</v>
      </c>
      <c r="H65" s="34" t="s">
        <v>149</v>
      </c>
      <c r="I65" s="23" t="s">
        <v>66</v>
      </c>
      <c r="J65" s="32">
        <f t="shared" si="32"/>
        <v>140</v>
      </c>
      <c r="K65" s="32">
        <f t="shared" si="32"/>
        <v>93.8</v>
      </c>
      <c r="L65" s="32">
        <f t="shared" si="33"/>
        <v>140</v>
      </c>
    </row>
    <row r="66" spans="1:12" ht="60" x14ac:dyDescent="0.25">
      <c r="A66" s="24" t="s">
        <v>44</v>
      </c>
      <c r="B66" s="23" t="s">
        <v>175</v>
      </c>
      <c r="C66" s="23" t="s">
        <v>48</v>
      </c>
      <c r="D66" s="23" t="s">
        <v>52</v>
      </c>
      <c r="E66" s="34" t="s">
        <v>17</v>
      </c>
      <c r="F66" s="34" t="s">
        <v>78</v>
      </c>
      <c r="G66" s="34" t="s">
        <v>176</v>
      </c>
      <c r="H66" s="34" t="s">
        <v>149</v>
      </c>
      <c r="I66" s="23" t="s">
        <v>67</v>
      </c>
      <c r="J66" s="32">
        <v>140</v>
      </c>
      <c r="K66" s="32">
        <v>93.8</v>
      </c>
      <c r="L66" s="32">
        <v>140</v>
      </c>
    </row>
    <row r="67" spans="1:12" ht="15" x14ac:dyDescent="0.25">
      <c r="A67" s="21" t="s">
        <v>58</v>
      </c>
      <c r="B67" s="22" t="s">
        <v>175</v>
      </c>
      <c r="C67" s="143" t="s">
        <v>17</v>
      </c>
      <c r="D67" s="23"/>
      <c r="E67" s="34"/>
      <c r="F67" s="34"/>
      <c r="G67" s="34"/>
      <c r="H67" s="34"/>
      <c r="I67" s="31"/>
      <c r="J67" s="38">
        <f t="shared" ref="J67:K72" si="34">J68</f>
        <v>55.4</v>
      </c>
      <c r="K67" s="32">
        <f t="shared" si="34"/>
        <v>55.3</v>
      </c>
      <c r="L67" s="32">
        <f t="shared" ref="L67:L72" si="35">L68</f>
        <v>55.3</v>
      </c>
    </row>
    <row r="68" spans="1:12" ht="15" x14ac:dyDescent="0.25">
      <c r="A68" s="24" t="s">
        <v>59</v>
      </c>
      <c r="B68" s="23" t="s">
        <v>175</v>
      </c>
      <c r="C68" s="23" t="s">
        <v>17</v>
      </c>
      <c r="D68" s="23" t="s">
        <v>35</v>
      </c>
      <c r="E68" s="34"/>
      <c r="F68" s="34"/>
      <c r="G68" s="34"/>
      <c r="H68" s="34"/>
      <c r="I68" s="31"/>
      <c r="J68" s="32">
        <f t="shared" si="34"/>
        <v>55.4</v>
      </c>
      <c r="K68" s="32">
        <f t="shared" si="34"/>
        <v>55.3</v>
      </c>
      <c r="L68" s="32">
        <f t="shared" si="35"/>
        <v>55.3</v>
      </c>
    </row>
    <row r="69" spans="1:12" ht="78.75" customHeight="1" x14ac:dyDescent="0.25">
      <c r="A69" s="24" t="s">
        <v>196</v>
      </c>
      <c r="B69" s="23" t="s">
        <v>175</v>
      </c>
      <c r="C69" s="23" t="s">
        <v>17</v>
      </c>
      <c r="D69" s="23" t="s">
        <v>35</v>
      </c>
      <c r="E69" s="34" t="s">
        <v>77</v>
      </c>
      <c r="F69" s="34"/>
      <c r="G69" s="34"/>
      <c r="H69" s="34"/>
      <c r="I69" s="31"/>
      <c r="J69" s="32">
        <f t="shared" si="34"/>
        <v>55.4</v>
      </c>
      <c r="K69" s="32">
        <f t="shared" si="34"/>
        <v>55.3</v>
      </c>
      <c r="L69" s="32">
        <f t="shared" si="35"/>
        <v>55.3</v>
      </c>
    </row>
    <row r="70" spans="1:12" ht="108.75" customHeight="1" x14ac:dyDescent="0.25">
      <c r="A70" s="24" t="s">
        <v>197</v>
      </c>
      <c r="B70" s="23" t="s">
        <v>175</v>
      </c>
      <c r="C70" s="23" t="s">
        <v>17</v>
      </c>
      <c r="D70" s="23" t="s">
        <v>35</v>
      </c>
      <c r="E70" s="34" t="s">
        <v>77</v>
      </c>
      <c r="F70" s="34" t="s">
        <v>8</v>
      </c>
      <c r="G70" s="34"/>
      <c r="H70" s="34"/>
      <c r="I70" s="31"/>
      <c r="J70" s="32">
        <f>J71</f>
        <v>55.4</v>
      </c>
      <c r="K70" s="32">
        <f>K71</f>
        <v>55.3</v>
      </c>
      <c r="L70" s="32">
        <f>L71</f>
        <v>55.3</v>
      </c>
    </row>
    <row r="71" spans="1:12" ht="45" x14ac:dyDescent="0.25">
      <c r="A71" s="24" t="s">
        <v>60</v>
      </c>
      <c r="B71" s="23" t="s">
        <v>175</v>
      </c>
      <c r="C71" s="23" t="s">
        <v>17</v>
      </c>
      <c r="D71" s="23" t="s">
        <v>35</v>
      </c>
      <c r="E71" s="34" t="s">
        <v>77</v>
      </c>
      <c r="F71" s="34" t="s">
        <v>8</v>
      </c>
      <c r="G71" s="34" t="s">
        <v>62</v>
      </c>
      <c r="H71" s="34" t="s">
        <v>80</v>
      </c>
      <c r="I71" s="31"/>
      <c r="J71" s="32">
        <f t="shared" si="34"/>
        <v>55.4</v>
      </c>
      <c r="K71" s="32">
        <f t="shared" si="34"/>
        <v>55.3</v>
      </c>
      <c r="L71" s="32">
        <f t="shared" si="35"/>
        <v>55.3</v>
      </c>
    </row>
    <row r="72" spans="1:12" ht="30" x14ac:dyDescent="0.25">
      <c r="A72" s="24" t="s">
        <v>54</v>
      </c>
      <c r="B72" s="23" t="s">
        <v>175</v>
      </c>
      <c r="C72" s="23" t="s">
        <v>17</v>
      </c>
      <c r="D72" s="23" t="s">
        <v>35</v>
      </c>
      <c r="E72" s="34" t="s">
        <v>77</v>
      </c>
      <c r="F72" s="34" t="s">
        <v>8</v>
      </c>
      <c r="G72" s="34" t="s">
        <v>62</v>
      </c>
      <c r="H72" s="34" t="s">
        <v>80</v>
      </c>
      <c r="I72" s="31" t="s">
        <v>71</v>
      </c>
      <c r="J72" s="32">
        <f t="shared" si="34"/>
        <v>55.4</v>
      </c>
      <c r="K72" s="32">
        <f t="shared" si="34"/>
        <v>55.3</v>
      </c>
      <c r="L72" s="32">
        <f t="shared" si="35"/>
        <v>55.3</v>
      </c>
    </row>
    <row r="73" spans="1:12" ht="30" x14ac:dyDescent="0.25">
      <c r="A73" s="136" t="s">
        <v>61</v>
      </c>
      <c r="B73" s="137" t="s">
        <v>175</v>
      </c>
      <c r="C73" s="137" t="s">
        <v>17</v>
      </c>
      <c r="D73" s="137" t="s">
        <v>35</v>
      </c>
      <c r="E73" s="138" t="s">
        <v>77</v>
      </c>
      <c r="F73" s="138" t="s">
        <v>8</v>
      </c>
      <c r="G73" s="138" t="s">
        <v>62</v>
      </c>
      <c r="H73" s="138" t="s">
        <v>80</v>
      </c>
      <c r="I73" s="139" t="s">
        <v>72</v>
      </c>
      <c r="J73" s="140">
        <v>55.4</v>
      </c>
      <c r="K73" s="140">
        <v>55.3</v>
      </c>
      <c r="L73" s="140">
        <v>55.3</v>
      </c>
    </row>
    <row r="74" spans="1:12" ht="15" x14ac:dyDescent="0.25">
      <c r="A74" s="147" t="s">
        <v>213</v>
      </c>
      <c r="B74" s="23" t="s">
        <v>175</v>
      </c>
      <c r="C74" s="23" t="s">
        <v>178</v>
      </c>
      <c r="D74" s="23"/>
      <c r="E74" s="34"/>
      <c r="F74" s="34"/>
      <c r="G74" s="34"/>
      <c r="H74" s="34"/>
      <c r="I74" s="31"/>
      <c r="J74" s="142">
        <f t="shared" ref="J74:K79" si="36">J75</f>
        <v>0</v>
      </c>
      <c r="K74" s="142">
        <f t="shared" si="36"/>
        <v>28.6</v>
      </c>
      <c r="L74" s="142">
        <f t="shared" ref="L74:L79" si="37">L75</f>
        <v>58.7</v>
      </c>
    </row>
    <row r="75" spans="1:12" ht="15" x14ac:dyDescent="0.25">
      <c r="A75" s="147" t="s">
        <v>213</v>
      </c>
      <c r="B75" s="23" t="s">
        <v>175</v>
      </c>
      <c r="C75" s="137" t="s">
        <v>178</v>
      </c>
      <c r="D75" s="137" t="s">
        <v>178</v>
      </c>
      <c r="E75" s="138"/>
      <c r="F75" s="138"/>
      <c r="G75" s="138"/>
      <c r="H75" s="138"/>
      <c r="I75" s="139"/>
      <c r="J75" s="142">
        <f t="shared" si="36"/>
        <v>0</v>
      </c>
      <c r="K75" s="142">
        <f t="shared" si="36"/>
        <v>28.6</v>
      </c>
      <c r="L75" s="142">
        <f t="shared" si="37"/>
        <v>58.7</v>
      </c>
    </row>
    <row r="76" spans="1:12" ht="78.75" customHeight="1" x14ac:dyDescent="0.25">
      <c r="A76" s="147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76" s="137" t="s">
        <v>175</v>
      </c>
      <c r="C76" s="23" t="s">
        <v>178</v>
      </c>
      <c r="D76" s="23" t="s">
        <v>178</v>
      </c>
      <c r="E76" s="34" t="s">
        <v>179</v>
      </c>
      <c r="F76" s="34"/>
      <c r="G76" s="34"/>
      <c r="H76" s="34"/>
      <c r="I76" s="31"/>
      <c r="J76" s="142">
        <f t="shared" si="36"/>
        <v>0</v>
      </c>
      <c r="K76" s="142">
        <f t="shared" si="36"/>
        <v>28.6</v>
      </c>
      <c r="L76" s="142">
        <f t="shared" si="37"/>
        <v>58.7</v>
      </c>
    </row>
    <row r="77" spans="1:12" ht="15" x14ac:dyDescent="0.25">
      <c r="A77" s="147" t="s">
        <v>38</v>
      </c>
      <c r="B77" s="23" t="s">
        <v>175</v>
      </c>
      <c r="C77" s="23" t="s">
        <v>178</v>
      </c>
      <c r="D77" s="23" t="s">
        <v>178</v>
      </c>
      <c r="E77" s="34" t="s">
        <v>179</v>
      </c>
      <c r="F77" s="34" t="s">
        <v>8</v>
      </c>
      <c r="G77" s="34"/>
      <c r="H77" s="34"/>
      <c r="I77" s="31"/>
      <c r="J77" s="142">
        <f t="shared" si="36"/>
        <v>0</v>
      </c>
      <c r="K77" s="142">
        <f t="shared" si="36"/>
        <v>28.6</v>
      </c>
      <c r="L77" s="142">
        <f t="shared" si="37"/>
        <v>58.7</v>
      </c>
    </row>
    <row r="78" spans="1:12" ht="15" x14ac:dyDescent="0.25">
      <c r="A78" s="147" t="s">
        <v>213</v>
      </c>
      <c r="B78" s="23" t="s">
        <v>175</v>
      </c>
      <c r="C78" s="137" t="s">
        <v>178</v>
      </c>
      <c r="D78" s="137" t="s">
        <v>178</v>
      </c>
      <c r="E78" s="138" t="s">
        <v>179</v>
      </c>
      <c r="F78" s="138" t="s">
        <v>8</v>
      </c>
      <c r="G78" s="138" t="s">
        <v>62</v>
      </c>
      <c r="H78" s="138" t="s">
        <v>180</v>
      </c>
      <c r="I78" s="139"/>
      <c r="J78" s="142">
        <f t="shared" si="36"/>
        <v>0</v>
      </c>
      <c r="K78" s="142">
        <f t="shared" si="36"/>
        <v>28.6</v>
      </c>
      <c r="L78" s="142">
        <f t="shared" si="37"/>
        <v>58.7</v>
      </c>
    </row>
    <row r="79" spans="1:12" ht="15" x14ac:dyDescent="0.25">
      <c r="A79" s="147" t="s">
        <v>46</v>
      </c>
      <c r="B79" s="23" t="s">
        <v>175</v>
      </c>
      <c r="C79" s="137" t="s">
        <v>178</v>
      </c>
      <c r="D79" s="137" t="s">
        <v>178</v>
      </c>
      <c r="E79" s="138" t="s">
        <v>179</v>
      </c>
      <c r="F79" s="138" t="s">
        <v>8</v>
      </c>
      <c r="G79" s="138" t="s">
        <v>62</v>
      </c>
      <c r="H79" s="138" t="s">
        <v>180</v>
      </c>
      <c r="I79" s="139" t="s">
        <v>68</v>
      </c>
      <c r="J79" s="142">
        <f t="shared" si="36"/>
        <v>0</v>
      </c>
      <c r="K79" s="142">
        <f t="shared" si="36"/>
        <v>28.6</v>
      </c>
      <c r="L79" s="142">
        <f t="shared" si="37"/>
        <v>58.7</v>
      </c>
    </row>
    <row r="80" spans="1:12" ht="15" x14ac:dyDescent="0.25">
      <c r="A80" s="147" t="s">
        <v>50</v>
      </c>
      <c r="B80" s="137" t="s">
        <v>175</v>
      </c>
      <c r="C80" s="137" t="s">
        <v>178</v>
      </c>
      <c r="D80" s="137" t="s">
        <v>178</v>
      </c>
      <c r="E80" s="138" t="s">
        <v>179</v>
      </c>
      <c r="F80" s="138" t="s">
        <v>8</v>
      </c>
      <c r="G80" s="138" t="s">
        <v>62</v>
      </c>
      <c r="H80" s="138" t="s">
        <v>180</v>
      </c>
      <c r="I80" s="139" t="s">
        <v>70</v>
      </c>
      <c r="J80" s="142">
        <v>0</v>
      </c>
      <c r="K80" s="142">
        <v>28.6</v>
      </c>
      <c r="L80" s="142">
        <v>58.7</v>
      </c>
    </row>
    <row r="81" spans="5:9" x14ac:dyDescent="0.2">
      <c r="E81" s="36"/>
      <c r="F81" s="36"/>
      <c r="G81" s="36"/>
      <c r="H81" s="36"/>
      <c r="I81" s="36"/>
    </row>
    <row r="82" spans="5:9" x14ac:dyDescent="0.2">
      <c r="E82" s="36"/>
      <c r="F82" s="36"/>
      <c r="G82" s="36"/>
      <c r="H82" s="36"/>
      <c r="I82" s="36"/>
    </row>
    <row r="83" spans="5:9" x14ac:dyDescent="0.2">
      <c r="E83" s="36"/>
      <c r="F83" s="36"/>
      <c r="G83" s="36"/>
      <c r="H83" s="36"/>
      <c r="I83" s="36"/>
    </row>
    <row r="84" spans="5:9" x14ac:dyDescent="0.2">
      <c r="E84" s="36"/>
      <c r="F84" s="36"/>
      <c r="G84" s="36"/>
      <c r="H84" s="36"/>
      <c r="I84" s="36"/>
    </row>
    <row r="85" spans="5:9" x14ac:dyDescent="0.2">
      <c r="E85" s="36"/>
      <c r="F85" s="36"/>
      <c r="G85" s="36"/>
      <c r="H85" s="36"/>
      <c r="I85" s="36"/>
    </row>
    <row r="86" spans="5:9" x14ac:dyDescent="0.2">
      <c r="E86" s="36"/>
      <c r="F86" s="36"/>
      <c r="G86" s="36"/>
      <c r="H86" s="36"/>
      <c r="I86" s="36"/>
    </row>
    <row r="87" spans="5:9" x14ac:dyDescent="0.2">
      <c r="E87" s="36"/>
      <c r="F87" s="36"/>
      <c r="G87" s="36"/>
      <c r="H87" s="36"/>
      <c r="I87" s="36"/>
    </row>
    <row r="88" spans="5:9" x14ac:dyDescent="0.2">
      <c r="E88" s="36"/>
      <c r="F88" s="36"/>
      <c r="G88" s="36"/>
      <c r="H88" s="36"/>
      <c r="I88" s="36"/>
    </row>
    <row r="89" spans="5:9" x14ac:dyDescent="0.2">
      <c r="E89" s="36"/>
      <c r="F89" s="36"/>
      <c r="G89" s="36"/>
      <c r="H89" s="36"/>
      <c r="I89" s="36"/>
    </row>
    <row r="90" spans="5:9" x14ac:dyDescent="0.2">
      <c r="E90" s="36"/>
      <c r="F90" s="36"/>
      <c r="G90" s="36"/>
      <c r="H90" s="36"/>
      <c r="I90" s="36"/>
    </row>
    <row r="91" spans="5:9" x14ac:dyDescent="0.2">
      <c r="E91" s="36"/>
      <c r="F91" s="36"/>
      <c r="G91" s="36"/>
      <c r="H91" s="36"/>
      <c r="I91" s="36"/>
    </row>
    <row r="92" spans="5:9" x14ac:dyDescent="0.2">
      <c r="E92" s="36"/>
      <c r="F92" s="36"/>
      <c r="G92" s="36"/>
      <c r="H92" s="36"/>
      <c r="I92" s="36"/>
    </row>
    <row r="93" spans="5:9" x14ac:dyDescent="0.2">
      <c r="E93" s="36"/>
      <c r="F93" s="36"/>
      <c r="G93" s="36"/>
      <c r="H93" s="36"/>
      <c r="I93" s="36"/>
    </row>
    <row r="94" spans="5:9" x14ac:dyDescent="0.2">
      <c r="E94" s="36"/>
      <c r="F94" s="36"/>
      <c r="G94" s="36"/>
      <c r="H94" s="36"/>
      <c r="I94" s="36"/>
    </row>
    <row r="95" spans="5:9" x14ac:dyDescent="0.2">
      <c r="E95" s="36"/>
      <c r="F95" s="36"/>
      <c r="G95" s="36"/>
      <c r="H95" s="36"/>
      <c r="I95" s="36"/>
    </row>
    <row r="96" spans="5:9" x14ac:dyDescent="0.2">
      <c r="E96" s="36"/>
      <c r="F96" s="36"/>
      <c r="G96" s="36"/>
      <c r="H96" s="36"/>
      <c r="I96" s="36"/>
    </row>
    <row r="97" spans="5:9" x14ac:dyDescent="0.2">
      <c r="E97" s="36"/>
      <c r="F97" s="36"/>
      <c r="G97" s="36"/>
      <c r="H97" s="36"/>
      <c r="I97" s="36"/>
    </row>
    <row r="98" spans="5:9" x14ac:dyDescent="0.2">
      <c r="E98" s="36"/>
      <c r="F98" s="36"/>
      <c r="G98" s="36"/>
      <c r="H98" s="36"/>
      <c r="I98" s="36"/>
    </row>
    <row r="99" spans="5:9" x14ac:dyDescent="0.2">
      <c r="E99" s="36"/>
      <c r="F99" s="36"/>
      <c r="G99" s="36"/>
      <c r="H99" s="36"/>
      <c r="I99" s="36"/>
    </row>
    <row r="100" spans="5:9" x14ac:dyDescent="0.2">
      <c r="E100" s="36"/>
      <c r="F100" s="36"/>
      <c r="G100" s="36"/>
      <c r="H100" s="36"/>
      <c r="I100" s="36"/>
    </row>
    <row r="101" spans="5:9" x14ac:dyDescent="0.2">
      <c r="E101" s="36"/>
      <c r="F101" s="36"/>
      <c r="G101" s="36"/>
      <c r="H101" s="36"/>
      <c r="I101" s="36"/>
    </row>
    <row r="102" spans="5:9" x14ac:dyDescent="0.2">
      <c r="E102" s="36"/>
      <c r="F102" s="36"/>
      <c r="G102" s="36"/>
      <c r="H102" s="36"/>
      <c r="I102" s="36"/>
    </row>
    <row r="103" spans="5:9" x14ac:dyDescent="0.2">
      <c r="E103" s="36"/>
      <c r="F103" s="36"/>
      <c r="G103" s="36"/>
      <c r="H103" s="36"/>
      <c r="I103" s="36"/>
    </row>
    <row r="104" spans="5:9" x14ac:dyDescent="0.2">
      <c r="E104" s="36"/>
      <c r="F104" s="36"/>
      <c r="G104" s="36"/>
      <c r="H104" s="36"/>
      <c r="I104" s="36"/>
    </row>
    <row r="105" spans="5:9" x14ac:dyDescent="0.2">
      <c r="E105" s="36"/>
      <c r="F105" s="36"/>
      <c r="G105" s="36"/>
      <c r="H105" s="36"/>
      <c r="I105" s="36"/>
    </row>
    <row r="106" spans="5:9" x14ac:dyDescent="0.2">
      <c r="E106" s="36"/>
      <c r="F106" s="36"/>
      <c r="G106" s="36"/>
      <c r="H106" s="36"/>
      <c r="I106" s="36"/>
    </row>
    <row r="107" spans="5:9" x14ac:dyDescent="0.2">
      <c r="E107" s="36"/>
      <c r="F107" s="36"/>
      <c r="G107" s="36"/>
      <c r="H107" s="36"/>
      <c r="I107" s="36"/>
    </row>
    <row r="108" spans="5:9" x14ac:dyDescent="0.2">
      <c r="E108" s="36"/>
      <c r="F108" s="36"/>
      <c r="G108" s="36"/>
      <c r="H108" s="36"/>
      <c r="I108" s="36"/>
    </row>
    <row r="109" spans="5:9" x14ac:dyDescent="0.2">
      <c r="E109" s="36"/>
      <c r="F109" s="36"/>
      <c r="G109" s="36"/>
      <c r="H109" s="36"/>
      <c r="I109" s="36"/>
    </row>
  </sheetData>
  <autoFilter ref="A1:L80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4">
    <cfRule type="expression" dxfId="12" priority="49" stopIfTrue="1">
      <formula>$F44=""</formula>
    </cfRule>
    <cfRule type="expression" dxfId="11" priority="50" stopIfTrue="1">
      <formula>#REF!&lt;&gt;""</formula>
    </cfRule>
    <cfRule type="expression" dxfId="10" priority="51" stopIfTrue="1">
      <formula>AND($G44="",$F44&lt;&gt;"")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view="pageBreakPreview" topLeftCell="A25" zoomScaleNormal="110" zoomScaleSheetLayoutView="100" workbookViewId="0">
      <selection activeCell="N27" sqref="N27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7" t="s">
        <v>234</v>
      </c>
      <c r="I1" s="178"/>
      <c r="J1" s="178"/>
      <c r="K1" s="178"/>
    </row>
    <row r="2" spans="1:11" ht="126.75" customHeight="1" x14ac:dyDescent="0.2">
      <c r="A2" s="179" t="s">
        <v>228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</row>
    <row r="3" spans="1:11" ht="18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0" t="s">
        <v>1</v>
      </c>
      <c r="I3" s="180"/>
      <c r="J3" s="180"/>
      <c r="K3" s="180"/>
    </row>
    <row r="4" spans="1:11" ht="20.45" customHeight="1" x14ac:dyDescent="0.2">
      <c r="A4" s="4" t="s">
        <v>8</v>
      </c>
      <c r="B4" s="181" t="s">
        <v>3</v>
      </c>
      <c r="C4" s="181" t="s">
        <v>4</v>
      </c>
      <c r="D4" s="181" t="s">
        <v>5</v>
      </c>
      <c r="E4" s="181"/>
      <c r="F4" s="181"/>
      <c r="G4" s="181"/>
      <c r="H4" s="181" t="s">
        <v>6</v>
      </c>
      <c r="I4" s="181" t="s">
        <v>7</v>
      </c>
      <c r="J4" s="181"/>
      <c r="K4" s="181"/>
    </row>
    <row r="5" spans="1:11" ht="16.7" customHeight="1" x14ac:dyDescent="0.2">
      <c r="A5" s="20"/>
      <c r="B5" s="181" t="s">
        <v>0</v>
      </c>
      <c r="C5" s="181" t="s">
        <v>0</v>
      </c>
      <c r="D5" s="181" t="s">
        <v>0</v>
      </c>
      <c r="E5" s="181"/>
      <c r="F5" s="181"/>
      <c r="G5" s="181"/>
      <c r="H5" s="181" t="s">
        <v>0</v>
      </c>
      <c r="I5" s="155" t="s">
        <v>209</v>
      </c>
      <c r="J5" s="155" t="s">
        <v>214</v>
      </c>
      <c r="K5" s="155" t="s">
        <v>226</v>
      </c>
    </row>
    <row r="6" spans="1:11" ht="13.7" customHeight="1" x14ac:dyDescent="0.2">
      <c r="A6" s="21"/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3.7" customHeight="1" x14ac:dyDescent="0.2">
      <c r="A7" s="21" t="s">
        <v>203</v>
      </c>
      <c r="B7" s="152"/>
      <c r="C7" s="152"/>
      <c r="D7" s="4"/>
      <c r="E7" s="4"/>
      <c r="F7" s="4"/>
      <c r="G7" s="4"/>
      <c r="H7" s="152"/>
      <c r="I7" s="153">
        <f>I8+I40+I49+I56+I67</f>
        <v>2174.6</v>
      </c>
      <c r="J7" s="153">
        <f>J8+J40+J49+J56+J67+J74</f>
        <v>1816.9999999999998</v>
      </c>
      <c r="K7" s="153">
        <f>K8+K40+K49+K56+K67+K74</f>
        <v>1931.6</v>
      </c>
    </row>
    <row r="8" spans="1:11" ht="14.45" customHeight="1" x14ac:dyDescent="0.25">
      <c r="A8" s="24" t="s">
        <v>34</v>
      </c>
      <c r="B8" s="165" t="s">
        <v>35</v>
      </c>
      <c r="C8" s="165"/>
      <c r="D8" s="5" t="s">
        <v>0</v>
      </c>
      <c r="E8" s="5" t="s">
        <v>0</v>
      </c>
      <c r="F8" s="5" t="s">
        <v>0</v>
      </c>
      <c r="G8" s="5" t="s">
        <v>0</v>
      </c>
      <c r="H8" s="165" t="s">
        <v>0</v>
      </c>
      <c r="I8" s="32">
        <f>I9+I15+I34</f>
        <v>1347.8</v>
      </c>
      <c r="J8" s="32">
        <f>J9+J15+J34</f>
        <v>957.5</v>
      </c>
      <c r="K8" s="32">
        <f>K9+K15+K34</f>
        <v>910.4</v>
      </c>
    </row>
    <row r="9" spans="1:11" ht="60" x14ac:dyDescent="0.25">
      <c r="A9" s="24" t="s">
        <v>36</v>
      </c>
      <c r="B9" s="144" t="s">
        <v>35</v>
      </c>
      <c r="C9" s="23" t="s">
        <v>37</v>
      </c>
      <c r="D9" s="35"/>
      <c r="E9" s="35"/>
      <c r="F9" s="35"/>
      <c r="G9" s="35"/>
      <c r="H9" s="31"/>
      <c r="I9" s="32">
        <f t="shared" ref="I9:K10" si="0">I10</f>
        <v>622</v>
      </c>
      <c r="J9" s="32">
        <f t="shared" si="0"/>
        <v>310.7</v>
      </c>
      <c r="K9" s="32">
        <f t="shared" si="0"/>
        <v>269</v>
      </c>
    </row>
    <row r="10" spans="1:11" ht="75.75" customHeight="1" x14ac:dyDescent="0.25">
      <c r="A10" s="24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14" t="s">
        <v>35</v>
      </c>
      <c r="C10" s="114" t="s">
        <v>37</v>
      </c>
      <c r="D10" s="34" t="s">
        <v>179</v>
      </c>
      <c r="E10" s="35"/>
      <c r="F10" s="35"/>
      <c r="G10" s="35"/>
      <c r="H10" s="23"/>
      <c r="I10" s="38">
        <f t="shared" si="0"/>
        <v>622</v>
      </c>
      <c r="J10" s="32">
        <f t="shared" si="0"/>
        <v>310.7</v>
      </c>
      <c r="K10" s="32">
        <f t="shared" si="0"/>
        <v>269</v>
      </c>
    </row>
    <row r="11" spans="1:11" ht="15" x14ac:dyDescent="0.25">
      <c r="A11" s="24" t="s">
        <v>38</v>
      </c>
      <c r="B11" s="23" t="s">
        <v>35</v>
      </c>
      <c r="C11" s="23" t="s">
        <v>37</v>
      </c>
      <c r="D11" s="34">
        <v>65</v>
      </c>
      <c r="E11" s="34" t="s">
        <v>8</v>
      </c>
      <c r="F11" s="34"/>
      <c r="G11" s="34"/>
      <c r="H11" s="23"/>
      <c r="I11" s="32">
        <f>I12</f>
        <v>622</v>
      </c>
      <c r="J11" s="32">
        <f t="shared" ref="I11:K13" si="1">J12</f>
        <v>310.7</v>
      </c>
      <c r="K11" s="32">
        <f t="shared" si="1"/>
        <v>269</v>
      </c>
    </row>
    <row r="12" spans="1:11" ht="30" x14ac:dyDescent="0.25">
      <c r="A12" s="24" t="s">
        <v>39</v>
      </c>
      <c r="B12" s="23" t="s">
        <v>35</v>
      </c>
      <c r="C12" s="23" t="s">
        <v>37</v>
      </c>
      <c r="D12" s="34">
        <v>65</v>
      </c>
      <c r="E12" s="34">
        <v>1</v>
      </c>
      <c r="F12" s="34" t="s">
        <v>62</v>
      </c>
      <c r="G12" s="34" t="s">
        <v>73</v>
      </c>
      <c r="H12" s="23"/>
      <c r="I12" s="32">
        <f t="shared" si="1"/>
        <v>622</v>
      </c>
      <c r="J12" s="32">
        <f t="shared" si="1"/>
        <v>310.7</v>
      </c>
      <c r="K12" s="32">
        <f t="shared" si="1"/>
        <v>269</v>
      </c>
    </row>
    <row r="13" spans="1:11" ht="105" x14ac:dyDescent="0.25">
      <c r="A13" s="24" t="s">
        <v>40</v>
      </c>
      <c r="B13" s="23" t="s">
        <v>35</v>
      </c>
      <c r="C13" s="23" t="s">
        <v>37</v>
      </c>
      <c r="D13" s="34">
        <v>65</v>
      </c>
      <c r="E13" s="34">
        <v>1</v>
      </c>
      <c r="F13" s="34" t="s">
        <v>62</v>
      </c>
      <c r="G13" s="34" t="s">
        <v>73</v>
      </c>
      <c r="H13" s="23" t="s">
        <v>64</v>
      </c>
      <c r="I13" s="32">
        <f t="shared" si="1"/>
        <v>622</v>
      </c>
      <c r="J13" s="32">
        <f t="shared" si="1"/>
        <v>310.7</v>
      </c>
      <c r="K13" s="32">
        <f t="shared" si="1"/>
        <v>269</v>
      </c>
    </row>
    <row r="14" spans="1:11" ht="45" x14ac:dyDescent="0.25">
      <c r="A14" s="24" t="s">
        <v>41</v>
      </c>
      <c r="B14" s="23" t="s">
        <v>35</v>
      </c>
      <c r="C14" s="23" t="s">
        <v>37</v>
      </c>
      <c r="D14" s="34">
        <v>65</v>
      </c>
      <c r="E14" s="34">
        <v>1</v>
      </c>
      <c r="F14" s="34" t="s">
        <v>62</v>
      </c>
      <c r="G14" s="34" t="s">
        <v>73</v>
      </c>
      <c r="H14" s="23" t="s">
        <v>65</v>
      </c>
      <c r="I14" s="32">
        <f>'Приложение 3'!J14</f>
        <v>622</v>
      </c>
      <c r="J14" s="32">
        <f>'Приложение 3'!K14</f>
        <v>310.7</v>
      </c>
      <c r="K14" s="32">
        <f>'Приложение 3'!L14</f>
        <v>269</v>
      </c>
    </row>
    <row r="15" spans="1:11" ht="91.5" customHeight="1" x14ac:dyDescent="0.25">
      <c r="A15" s="24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" s="23" t="s">
        <v>35</v>
      </c>
      <c r="C15" s="23" t="s">
        <v>43</v>
      </c>
      <c r="D15" s="34"/>
      <c r="E15" s="34"/>
      <c r="F15" s="34"/>
      <c r="G15" s="34"/>
      <c r="H15" s="23"/>
      <c r="I15" s="32">
        <f>I16+I29+I26</f>
        <v>720.8</v>
      </c>
      <c r="J15" s="32">
        <f>J16+J29</f>
        <v>641.80000000000007</v>
      </c>
      <c r="K15" s="32">
        <f>K16+K29</f>
        <v>636.4</v>
      </c>
    </row>
    <row r="16" spans="1:11" ht="76.5" customHeight="1" x14ac:dyDescent="0.25">
      <c r="A16" s="24" t="str">
        <f>'Приложение 3'!A16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114" t="s">
        <v>35</v>
      </c>
      <c r="C16" s="114" t="s">
        <v>43</v>
      </c>
      <c r="D16" s="34" t="s">
        <v>179</v>
      </c>
      <c r="E16" s="34"/>
      <c r="F16" s="34"/>
      <c r="G16" s="34"/>
      <c r="H16" s="31"/>
      <c r="I16" s="38">
        <f>I17</f>
        <v>670.4</v>
      </c>
      <c r="J16" s="38">
        <f>J17+J21</f>
        <v>641.30000000000007</v>
      </c>
      <c r="K16" s="38">
        <f>K17+K21</f>
        <v>635.9</v>
      </c>
    </row>
    <row r="17" spans="1:11" ht="42.75" customHeight="1" x14ac:dyDescent="0.25">
      <c r="A17" s="24" t="str">
        <f>'Приложение 3'!A17</f>
        <v>Расходы в рамках обеспечения деятельности администрации Пушкинского сельского поселения</v>
      </c>
      <c r="B17" s="25" t="s">
        <v>35</v>
      </c>
      <c r="C17" s="25" t="s">
        <v>43</v>
      </c>
      <c r="D17" s="34">
        <v>65</v>
      </c>
      <c r="E17" s="34" t="s">
        <v>9</v>
      </c>
      <c r="F17" s="34"/>
      <c r="G17" s="34"/>
      <c r="H17" s="31"/>
      <c r="I17" s="32">
        <f>I18+I21</f>
        <v>670.4</v>
      </c>
      <c r="J17" s="32">
        <f t="shared" ref="J17:K17" si="2">J18</f>
        <v>535.6</v>
      </c>
      <c r="K17" s="32">
        <f t="shared" si="2"/>
        <v>486.5</v>
      </c>
    </row>
    <row r="18" spans="1:11" ht="45.75" customHeight="1" x14ac:dyDescent="0.25">
      <c r="A18" s="24" t="s">
        <v>45</v>
      </c>
      <c r="B18" s="23" t="s">
        <v>35</v>
      </c>
      <c r="C18" s="23" t="s">
        <v>43</v>
      </c>
      <c r="D18" s="34">
        <v>65</v>
      </c>
      <c r="E18" s="34">
        <v>2</v>
      </c>
      <c r="F18" s="34" t="s">
        <v>62</v>
      </c>
      <c r="G18" s="34" t="s">
        <v>74</v>
      </c>
      <c r="H18" s="31"/>
      <c r="I18" s="32">
        <f>I19</f>
        <v>539</v>
      </c>
      <c r="J18" s="32">
        <f>J19</f>
        <v>535.6</v>
      </c>
      <c r="K18" s="32">
        <f>K19</f>
        <v>486.5</v>
      </c>
    </row>
    <row r="19" spans="1:11" ht="75.75" customHeight="1" x14ac:dyDescent="0.25">
      <c r="A19" s="24" t="s">
        <v>40</v>
      </c>
      <c r="B19" s="23" t="s">
        <v>35</v>
      </c>
      <c r="C19" s="23" t="s">
        <v>43</v>
      </c>
      <c r="D19" s="34">
        <v>65</v>
      </c>
      <c r="E19" s="34">
        <v>2</v>
      </c>
      <c r="F19" s="34" t="s">
        <v>62</v>
      </c>
      <c r="G19" s="34" t="s">
        <v>74</v>
      </c>
      <c r="H19" s="31" t="s">
        <v>64</v>
      </c>
      <c r="I19" s="32">
        <f>I20</f>
        <v>539</v>
      </c>
      <c r="J19" s="32">
        <f t="shared" ref="J19:K19" si="3">J20</f>
        <v>535.6</v>
      </c>
      <c r="K19" s="32">
        <f t="shared" si="3"/>
        <v>486.5</v>
      </c>
    </row>
    <row r="20" spans="1:11" ht="48.75" customHeight="1" x14ac:dyDescent="0.25">
      <c r="A20" s="24" t="s">
        <v>41</v>
      </c>
      <c r="B20" s="23" t="s">
        <v>35</v>
      </c>
      <c r="C20" s="23" t="s">
        <v>43</v>
      </c>
      <c r="D20" s="34">
        <v>65</v>
      </c>
      <c r="E20" s="34">
        <v>2</v>
      </c>
      <c r="F20" s="34" t="s">
        <v>62</v>
      </c>
      <c r="G20" s="34" t="s">
        <v>74</v>
      </c>
      <c r="H20" s="31" t="s">
        <v>65</v>
      </c>
      <c r="I20" s="32">
        <f>'Приложение 3'!J20</f>
        <v>539</v>
      </c>
      <c r="J20" s="32">
        <f>'Приложение 3'!K20</f>
        <v>535.6</v>
      </c>
      <c r="K20" s="32">
        <f>'Приложение 3'!L20</f>
        <v>486.5</v>
      </c>
    </row>
    <row r="21" spans="1:11" ht="45" x14ac:dyDescent="0.25">
      <c r="A21" s="24" t="str">
        <f>'Приложение 3'!A21</f>
        <v>Расходы на обеспечение выполнения функций органов местного самоуправления</v>
      </c>
      <c r="B21" s="23" t="s">
        <v>35</v>
      </c>
      <c r="C21" s="23" t="s">
        <v>43</v>
      </c>
      <c r="D21" s="34">
        <v>65</v>
      </c>
      <c r="E21" s="34">
        <v>2</v>
      </c>
      <c r="F21" s="34" t="s">
        <v>62</v>
      </c>
      <c r="G21" s="34" t="s">
        <v>75</v>
      </c>
      <c r="H21" s="31"/>
      <c r="I21" s="32">
        <f>I22+I24</f>
        <v>131.4</v>
      </c>
      <c r="J21" s="32">
        <f>J22+J24</f>
        <v>105.7</v>
      </c>
      <c r="K21" s="32">
        <f>K22+K24</f>
        <v>149.4</v>
      </c>
    </row>
    <row r="22" spans="1:11" ht="45" x14ac:dyDescent="0.25">
      <c r="A22" s="24" t="s">
        <v>206</v>
      </c>
      <c r="B22" s="23" t="s">
        <v>35</v>
      </c>
      <c r="C22" s="23" t="s">
        <v>43</v>
      </c>
      <c r="D22" s="34">
        <v>65</v>
      </c>
      <c r="E22" s="34">
        <v>2</v>
      </c>
      <c r="F22" s="34" t="s">
        <v>62</v>
      </c>
      <c r="G22" s="34" t="s">
        <v>75</v>
      </c>
      <c r="H22" s="31" t="s">
        <v>66</v>
      </c>
      <c r="I22" s="32">
        <f>I23</f>
        <v>129.4</v>
      </c>
      <c r="J22" s="32">
        <f>+J23</f>
        <v>103.7</v>
      </c>
      <c r="K22" s="32">
        <f>+K23</f>
        <v>147.4</v>
      </c>
    </row>
    <row r="23" spans="1:11" ht="45" x14ac:dyDescent="0.25">
      <c r="A23" s="24" t="s">
        <v>44</v>
      </c>
      <c r="B23" s="23" t="s">
        <v>35</v>
      </c>
      <c r="C23" s="23" t="s">
        <v>43</v>
      </c>
      <c r="D23" s="34">
        <v>65</v>
      </c>
      <c r="E23" s="34">
        <v>2</v>
      </c>
      <c r="F23" s="34" t="s">
        <v>62</v>
      </c>
      <c r="G23" s="34" t="s">
        <v>75</v>
      </c>
      <c r="H23" s="31" t="s">
        <v>67</v>
      </c>
      <c r="I23" s="32">
        <f>'Приложение 3'!J23</f>
        <v>129.4</v>
      </c>
      <c r="J23" s="32">
        <f>'Приложение 3'!K23</f>
        <v>103.7</v>
      </c>
      <c r="K23" s="32">
        <f>'Приложение 3'!L23</f>
        <v>147.4</v>
      </c>
    </row>
    <row r="24" spans="1:11" ht="18" customHeight="1" x14ac:dyDescent="0.25">
      <c r="A24" s="24" t="s">
        <v>46</v>
      </c>
      <c r="B24" s="23" t="s">
        <v>35</v>
      </c>
      <c r="C24" s="23" t="s">
        <v>43</v>
      </c>
      <c r="D24" s="34">
        <v>65</v>
      </c>
      <c r="E24" s="34">
        <v>2</v>
      </c>
      <c r="F24" s="34" t="s">
        <v>62</v>
      </c>
      <c r="G24" s="34" t="s">
        <v>75</v>
      </c>
      <c r="H24" s="31" t="s">
        <v>68</v>
      </c>
      <c r="I24" s="32">
        <f>I25</f>
        <v>2</v>
      </c>
      <c r="J24" s="32">
        <f>J25</f>
        <v>2</v>
      </c>
      <c r="K24" s="32">
        <f>K25</f>
        <v>2</v>
      </c>
    </row>
    <row r="25" spans="1:11" ht="30" x14ac:dyDescent="0.25">
      <c r="A25" s="24" t="s">
        <v>47</v>
      </c>
      <c r="B25" s="23" t="s">
        <v>35</v>
      </c>
      <c r="C25" s="23" t="s">
        <v>43</v>
      </c>
      <c r="D25" s="34">
        <v>65</v>
      </c>
      <c r="E25" s="34">
        <v>2</v>
      </c>
      <c r="F25" s="34" t="s">
        <v>62</v>
      </c>
      <c r="G25" s="34" t="s">
        <v>75</v>
      </c>
      <c r="H25" s="31" t="s">
        <v>69</v>
      </c>
      <c r="I25" s="32">
        <f>'Приложение 3'!J25</f>
        <v>2</v>
      </c>
      <c r="J25" s="32">
        <f>'Приложение 3'!K25</f>
        <v>2</v>
      </c>
      <c r="K25" s="32">
        <f>'Приложение 3'!L25</f>
        <v>2</v>
      </c>
    </row>
    <row r="26" spans="1:11" ht="90" x14ac:dyDescent="0.25">
      <c r="A26" s="24" t="str">
        <f>'Приложение 3'!A26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23" t="s">
        <v>35</v>
      </c>
      <c r="C26" s="23" t="s">
        <v>43</v>
      </c>
      <c r="D26" s="34" t="s">
        <v>179</v>
      </c>
      <c r="E26" s="34" t="s">
        <v>9</v>
      </c>
      <c r="F26" s="34" t="s">
        <v>62</v>
      </c>
      <c r="G26" s="34" t="s">
        <v>221</v>
      </c>
      <c r="H26" s="23"/>
      <c r="I26" s="32">
        <f>I27</f>
        <v>50</v>
      </c>
      <c r="J26" s="32"/>
      <c r="K26" s="32"/>
    </row>
    <row r="27" spans="1:11" ht="105" x14ac:dyDescent="0.25">
      <c r="A27" s="24" t="str">
        <f>'Приложение 3'!A27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3" t="s">
        <v>35</v>
      </c>
      <c r="C27" s="23" t="s">
        <v>43</v>
      </c>
      <c r="D27" s="34" t="s">
        <v>179</v>
      </c>
      <c r="E27" s="34" t="s">
        <v>9</v>
      </c>
      <c r="F27" s="34" t="s">
        <v>62</v>
      </c>
      <c r="G27" s="34" t="s">
        <v>221</v>
      </c>
      <c r="H27" s="23" t="s">
        <v>64</v>
      </c>
      <c r="I27" s="32">
        <f>I28</f>
        <v>50</v>
      </c>
      <c r="J27" s="32"/>
      <c r="K27" s="32"/>
    </row>
    <row r="28" spans="1:11" ht="45" x14ac:dyDescent="0.25">
      <c r="A28" s="24" t="str">
        <f>'Приложение 3'!A28</f>
        <v>Расходы на выплаты персоналу государственных (муниципальных) органов</v>
      </c>
      <c r="B28" s="23" t="s">
        <v>35</v>
      </c>
      <c r="C28" s="23" t="s">
        <v>43</v>
      </c>
      <c r="D28" s="34" t="s">
        <v>179</v>
      </c>
      <c r="E28" s="34" t="s">
        <v>9</v>
      </c>
      <c r="F28" s="34" t="s">
        <v>62</v>
      </c>
      <c r="G28" s="34" t="s">
        <v>221</v>
      </c>
      <c r="H28" s="23" t="s">
        <v>65</v>
      </c>
      <c r="I28" s="32">
        <f>'Приложение 3'!J28</f>
        <v>50</v>
      </c>
      <c r="J28" s="32"/>
      <c r="K28" s="32"/>
    </row>
    <row r="29" spans="1:11" ht="81" customHeight="1" x14ac:dyDescent="0.25">
      <c r="A29" s="24" t="str">
        <f>'Приложение 3'!A29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29" s="23" t="s">
        <v>35</v>
      </c>
      <c r="C29" s="23" t="s">
        <v>43</v>
      </c>
      <c r="D29" s="34" t="s">
        <v>77</v>
      </c>
      <c r="E29" s="34"/>
      <c r="F29" s="34"/>
      <c r="G29" s="34"/>
      <c r="H29" s="31"/>
      <c r="I29" s="32">
        <f>I30</f>
        <v>0.4</v>
      </c>
      <c r="J29" s="32">
        <f>J30</f>
        <v>0.5</v>
      </c>
      <c r="K29" s="32">
        <f>K30</f>
        <v>0.5</v>
      </c>
    </row>
    <row r="30" spans="1:11" ht="90.75" customHeight="1" x14ac:dyDescent="0.25">
      <c r="A30" s="24" t="str">
        <f>'Приложение 3'!A30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0" s="23" t="s">
        <v>35</v>
      </c>
      <c r="C30" s="23" t="s">
        <v>43</v>
      </c>
      <c r="D30" s="34">
        <v>89</v>
      </c>
      <c r="E30" s="34" t="s">
        <v>8</v>
      </c>
      <c r="F30" s="34"/>
      <c r="G30" s="34"/>
      <c r="H30" s="31"/>
      <c r="I30" s="32">
        <f t="shared" ref="I30:K31" si="4">I31</f>
        <v>0.4</v>
      </c>
      <c r="J30" s="32">
        <f t="shared" si="4"/>
        <v>0.5</v>
      </c>
      <c r="K30" s="32">
        <f t="shared" si="4"/>
        <v>0.5</v>
      </c>
    </row>
    <row r="31" spans="1:11" ht="150" x14ac:dyDescent="0.25">
      <c r="A31" s="24" t="s">
        <v>32</v>
      </c>
      <c r="B31" s="23" t="s">
        <v>35</v>
      </c>
      <c r="C31" s="23" t="s">
        <v>43</v>
      </c>
      <c r="D31" s="34">
        <v>89</v>
      </c>
      <c r="E31" s="34">
        <v>1</v>
      </c>
      <c r="F31" s="34" t="s">
        <v>62</v>
      </c>
      <c r="G31" s="34" t="s">
        <v>76</v>
      </c>
      <c r="H31" s="31"/>
      <c r="I31" s="32">
        <f>I32</f>
        <v>0.4</v>
      </c>
      <c r="J31" s="32">
        <f t="shared" si="4"/>
        <v>0.5</v>
      </c>
      <c r="K31" s="32">
        <f t="shared" si="4"/>
        <v>0.5</v>
      </c>
    </row>
    <row r="32" spans="1:11" ht="45" x14ac:dyDescent="0.25">
      <c r="A32" s="24" t="s">
        <v>206</v>
      </c>
      <c r="B32" s="23" t="s">
        <v>35</v>
      </c>
      <c r="C32" s="23" t="s">
        <v>43</v>
      </c>
      <c r="D32" s="34">
        <v>89</v>
      </c>
      <c r="E32" s="34">
        <v>1</v>
      </c>
      <c r="F32" s="34" t="s">
        <v>62</v>
      </c>
      <c r="G32" s="34" t="s">
        <v>76</v>
      </c>
      <c r="H32" s="31" t="s">
        <v>66</v>
      </c>
      <c r="I32" s="33">
        <f t="shared" ref="I32:K32" si="5">I33</f>
        <v>0.4</v>
      </c>
      <c r="J32" s="33">
        <f t="shared" si="5"/>
        <v>0.5</v>
      </c>
      <c r="K32" s="33">
        <f t="shared" si="5"/>
        <v>0.5</v>
      </c>
    </row>
    <row r="33" spans="1:11" ht="45" x14ac:dyDescent="0.25">
      <c r="A33" s="24" t="s">
        <v>44</v>
      </c>
      <c r="B33" s="23" t="s">
        <v>35</v>
      </c>
      <c r="C33" s="23" t="s">
        <v>43</v>
      </c>
      <c r="D33" s="34">
        <v>89</v>
      </c>
      <c r="E33" s="34">
        <v>1</v>
      </c>
      <c r="F33" s="34" t="s">
        <v>62</v>
      </c>
      <c r="G33" s="34" t="s">
        <v>76</v>
      </c>
      <c r="H33" s="31" t="s">
        <v>67</v>
      </c>
      <c r="I33" s="33">
        <f>'Приложение 3'!J33</f>
        <v>0.4</v>
      </c>
      <c r="J33" s="33">
        <f>'Приложение 3'!K33</f>
        <v>0.5</v>
      </c>
      <c r="K33" s="33">
        <f>'Приложение 3'!L33</f>
        <v>0.5</v>
      </c>
    </row>
    <row r="34" spans="1:11" ht="15" x14ac:dyDescent="0.25">
      <c r="A34" s="24" t="s">
        <v>49</v>
      </c>
      <c r="B34" s="23" t="s">
        <v>35</v>
      </c>
      <c r="C34" s="23" t="s">
        <v>18</v>
      </c>
      <c r="D34" s="34"/>
      <c r="E34" s="34"/>
      <c r="F34" s="34"/>
      <c r="G34" s="34"/>
      <c r="H34" s="31"/>
      <c r="I34" s="33">
        <f>I35</f>
        <v>5</v>
      </c>
      <c r="J34" s="33">
        <f>J35</f>
        <v>5</v>
      </c>
      <c r="K34" s="33">
        <f>K35</f>
        <v>5</v>
      </c>
    </row>
    <row r="35" spans="1:11" ht="75" customHeight="1" x14ac:dyDescent="0.25">
      <c r="A35" s="24" t="str">
        <f>'Приложение 3'!A35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114" t="s">
        <v>35</v>
      </c>
      <c r="C35" s="114" t="s">
        <v>18</v>
      </c>
      <c r="D35" s="34" t="s">
        <v>77</v>
      </c>
      <c r="E35" s="34"/>
      <c r="F35" s="34"/>
      <c r="G35" s="34"/>
      <c r="H35" s="31"/>
      <c r="I35" s="38">
        <f t="shared" ref="I35:K37" si="6">I36</f>
        <v>5</v>
      </c>
      <c r="J35" s="32">
        <f t="shared" si="6"/>
        <v>5</v>
      </c>
      <c r="K35" s="32">
        <f t="shared" si="6"/>
        <v>5</v>
      </c>
    </row>
    <row r="36" spans="1:11" ht="90.75" customHeight="1" x14ac:dyDescent="0.25">
      <c r="A36" s="24" t="str">
        <f>'Приложение 3'!A36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23" t="s">
        <v>35</v>
      </c>
      <c r="C36" s="23" t="s">
        <v>18</v>
      </c>
      <c r="D36" s="34" t="s">
        <v>77</v>
      </c>
      <c r="E36" s="34" t="s">
        <v>8</v>
      </c>
      <c r="F36" s="34"/>
      <c r="G36" s="34"/>
      <c r="H36" s="31"/>
      <c r="I36" s="32">
        <f t="shared" si="6"/>
        <v>5</v>
      </c>
      <c r="J36" s="32">
        <f t="shared" si="6"/>
        <v>5</v>
      </c>
      <c r="K36" s="32">
        <f t="shared" si="6"/>
        <v>5</v>
      </c>
    </row>
    <row r="37" spans="1:11" ht="60.75" customHeight="1" x14ac:dyDescent="0.25">
      <c r="A37" s="24" t="str">
        <f>'Приложение 3'!A37</f>
        <v>Резервный фонд администрации Пушкинского сельского поселения Ромодановского муниципального района Республики Мордовия</v>
      </c>
      <c r="B37" s="23" t="s">
        <v>35</v>
      </c>
      <c r="C37" s="23" t="s">
        <v>18</v>
      </c>
      <c r="D37" s="34" t="s">
        <v>77</v>
      </c>
      <c r="E37" s="34" t="s">
        <v>8</v>
      </c>
      <c r="F37" s="34" t="s">
        <v>62</v>
      </c>
      <c r="G37" s="34" t="s">
        <v>79</v>
      </c>
      <c r="H37" s="31"/>
      <c r="I37" s="32">
        <f t="shared" si="6"/>
        <v>5</v>
      </c>
      <c r="J37" s="32">
        <f t="shared" si="6"/>
        <v>5</v>
      </c>
      <c r="K37" s="32">
        <f t="shared" si="6"/>
        <v>5</v>
      </c>
    </row>
    <row r="38" spans="1:11" ht="15" x14ac:dyDescent="0.25">
      <c r="A38" s="24" t="s">
        <v>46</v>
      </c>
      <c r="B38" s="23" t="s">
        <v>35</v>
      </c>
      <c r="C38" s="23" t="s">
        <v>18</v>
      </c>
      <c r="D38" s="34" t="s">
        <v>77</v>
      </c>
      <c r="E38" s="34" t="s">
        <v>8</v>
      </c>
      <c r="F38" s="34" t="s">
        <v>62</v>
      </c>
      <c r="G38" s="34" t="s">
        <v>79</v>
      </c>
      <c r="H38" s="31" t="s">
        <v>68</v>
      </c>
      <c r="I38" s="32">
        <f>I39</f>
        <v>5</v>
      </c>
      <c r="J38" s="32">
        <f>J39</f>
        <v>5</v>
      </c>
      <c r="K38" s="32">
        <f>K39</f>
        <v>5</v>
      </c>
    </row>
    <row r="39" spans="1:11" ht="15" x14ac:dyDescent="0.25">
      <c r="A39" s="24" t="s">
        <v>50</v>
      </c>
      <c r="B39" s="23" t="s">
        <v>35</v>
      </c>
      <c r="C39" s="23" t="s">
        <v>18</v>
      </c>
      <c r="D39" s="34" t="s">
        <v>77</v>
      </c>
      <c r="E39" s="34" t="s">
        <v>8</v>
      </c>
      <c r="F39" s="34" t="s">
        <v>62</v>
      </c>
      <c r="G39" s="34" t="s">
        <v>79</v>
      </c>
      <c r="H39" s="31" t="s">
        <v>70</v>
      </c>
      <c r="I39" s="32">
        <f>'Приложение 3'!J39</f>
        <v>5</v>
      </c>
      <c r="J39" s="32">
        <f>'Приложение 3'!K39</f>
        <v>5</v>
      </c>
      <c r="K39" s="32">
        <f>'Приложение 3'!L39</f>
        <v>5</v>
      </c>
    </row>
    <row r="40" spans="1:11" ht="15" x14ac:dyDescent="0.25">
      <c r="A40" s="21" t="str">
        <f>'Приложение 3'!A40</f>
        <v>Национальная оборона</v>
      </c>
      <c r="B40" s="22" t="s">
        <v>37</v>
      </c>
      <c r="C40" s="23"/>
      <c r="D40" s="34"/>
      <c r="E40" s="34"/>
      <c r="F40" s="34"/>
      <c r="G40" s="34"/>
      <c r="H40" s="31"/>
      <c r="I40" s="32">
        <f>I41</f>
        <v>217.4</v>
      </c>
      <c r="J40" s="32">
        <f>J41</f>
        <v>243.8</v>
      </c>
      <c r="K40" s="32">
        <f>K41</f>
        <v>311.2</v>
      </c>
    </row>
    <row r="41" spans="1:11" ht="30" x14ac:dyDescent="0.25">
      <c r="A41" s="24" t="s">
        <v>207</v>
      </c>
      <c r="B41" s="23" t="s">
        <v>37</v>
      </c>
      <c r="C41" s="23" t="s">
        <v>52</v>
      </c>
      <c r="D41" s="34"/>
      <c r="E41" s="34"/>
      <c r="F41" s="34"/>
      <c r="G41" s="34"/>
      <c r="H41" s="31"/>
      <c r="I41" s="32">
        <f>I42</f>
        <v>217.4</v>
      </c>
      <c r="J41" s="32">
        <f t="shared" ref="J41:K41" si="7">J42</f>
        <v>243.8</v>
      </c>
      <c r="K41" s="32">
        <f t="shared" si="7"/>
        <v>311.2</v>
      </c>
    </row>
    <row r="42" spans="1:11" ht="79.5" customHeight="1" x14ac:dyDescent="0.25">
      <c r="A42" s="24" t="str">
        <f>'Приложение 3'!A42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2" s="23" t="s">
        <v>37</v>
      </c>
      <c r="C42" s="23" t="s">
        <v>52</v>
      </c>
      <c r="D42" s="34" t="s">
        <v>77</v>
      </c>
      <c r="E42" s="34"/>
      <c r="F42" s="34"/>
      <c r="G42" s="34"/>
      <c r="H42" s="31"/>
      <c r="I42" s="32">
        <f t="shared" ref="I42:K44" si="8">I43</f>
        <v>217.4</v>
      </c>
      <c r="J42" s="32">
        <f t="shared" si="8"/>
        <v>243.8</v>
      </c>
      <c r="K42" s="32">
        <f t="shared" si="8"/>
        <v>311.2</v>
      </c>
    </row>
    <row r="43" spans="1:11" ht="93" customHeight="1" x14ac:dyDescent="0.25">
      <c r="A43" s="24" t="str">
        <f>'Приложение 3'!A43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3" s="23" t="s">
        <v>37</v>
      </c>
      <c r="C43" s="23" t="s">
        <v>52</v>
      </c>
      <c r="D43" s="34" t="s">
        <v>77</v>
      </c>
      <c r="E43" s="34" t="s">
        <v>8</v>
      </c>
      <c r="F43" s="34"/>
      <c r="G43" s="34"/>
      <c r="H43" s="31"/>
      <c r="I43" s="32">
        <f>I44</f>
        <v>217.4</v>
      </c>
      <c r="J43" s="32">
        <f>J44</f>
        <v>243.8</v>
      </c>
      <c r="K43" s="32">
        <f>K44</f>
        <v>311.2</v>
      </c>
    </row>
    <row r="44" spans="1:11" ht="95.25" customHeight="1" x14ac:dyDescent="0.25">
      <c r="A44" s="24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3" t="s">
        <v>37</v>
      </c>
      <c r="C44" s="23" t="s">
        <v>52</v>
      </c>
      <c r="D44" s="34" t="s">
        <v>77</v>
      </c>
      <c r="E44" s="34" t="s">
        <v>8</v>
      </c>
      <c r="F44" s="34" t="s">
        <v>62</v>
      </c>
      <c r="G44" s="34" t="s">
        <v>148</v>
      </c>
      <c r="H44" s="31"/>
      <c r="I44" s="32">
        <f t="shared" ref="I44" si="9">I45</f>
        <v>217.4</v>
      </c>
      <c r="J44" s="32">
        <f t="shared" si="8"/>
        <v>243.8</v>
      </c>
      <c r="K44" s="32">
        <f t="shared" si="8"/>
        <v>311.2</v>
      </c>
    </row>
    <row r="45" spans="1:11" ht="105" x14ac:dyDescent="0.25">
      <c r="A45" s="24" t="s">
        <v>40</v>
      </c>
      <c r="B45" s="23" t="s">
        <v>37</v>
      </c>
      <c r="C45" s="23" t="s">
        <v>52</v>
      </c>
      <c r="D45" s="34" t="s">
        <v>77</v>
      </c>
      <c r="E45" s="34" t="s">
        <v>8</v>
      </c>
      <c r="F45" s="34" t="s">
        <v>62</v>
      </c>
      <c r="G45" s="34" t="s">
        <v>148</v>
      </c>
      <c r="H45" s="31" t="s">
        <v>64</v>
      </c>
      <c r="I45" s="32">
        <f>I48+I46</f>
        <v>217.4</v>
      </c>
      <c r="J45" s="32">
        <f t="shared" ref="J45:K45" si="10">J48+J46</f>
        <v>243.8</v>
      </c>
      <c r="K45" s="32">
        <f t="shared" si="10"/>
        <v>311.2</v>
      </c>
    </row>
    <row r="46" spans="1:11" ht="45" x14ac:dyDescent="0.25">
      <c r="A46" s="24" t="s">
        <v>41</v>
      </c>
      <c r="B46" s="23" t="s">
        <v>37</v>
      </c>
      <c r="C46" s="23" t="s">
        <v>52</v>
      </c>
      <c r="D46" s="34" t="s">
        <v>77</v>
      </c>
      <c r="E46" s="34" t="s">
        <v>8</v>
      </c>
      <c r="F46" s="34" t="s">
        <v>62</v>
      </c>
      <c r="G46" s="34" t="s">
        <v>148</v>
      </c>
      <c r="H46" s="31" t="s">
        <v>65</v>
      </c>
      <c r="I46" s="32">
        <f>I47</f>
        <v>214.4</v>
      </c>
      <c r="J46" s="32">
        <f t="shared" ref="J46:K46" si="11">J47</f>
        <v>240.8</v>
      </c>
      <c r="K46" s="32">
        <f t="shared" si="11"/>
        <v>308.2</v>
      </c>
    </row>
    <row r="47" spans="1:11" ht="44.25" customHeight="1" x14ac:dyDescent="0.25">
      <c r="A47" s="24" t="s">
        <v>206</v>
      </c>
      <c r="B47" s="23" t="s">
        <v>37</v>
      </c>
      <c r="C47" s="23" t="s">
        <v>52</v>
      </c>
      <c r="D47" s="34" t="s">
        <v>77</v>
      </c>
      <c r="E47" s="34" t="s">
        <v>8</v>
      </c>
      <c r="F47" s="34" t="s">
        <v>62</v>
      </c>
      <c r="G47" s="34" t="s">
        <v>148</v>
      </c>
      <c r="H47" s="31" t="s">
        <v>66</v>
      </c>
      <c r="I47" s="32">
        <f>'Приложение 3'!J46</f>
        <v>214.4</v>
      </c>
      <c r="J47" s="32">
        <f>'Приложение 3'!K46</f>
        <v>240.8</v>
      </c>
      <c r="K47" s="32">
        <f>'Приложение 3'!L46</f>
        <v>308.2</v>
      </c>
    </row>
    <row r="48" spans="1:11" ht="45" x14ac:dyDescent="0.25">
      <c r="A48" s="24" t="s">
        <v>44</v>
      </c>
      <c r="B48" s="23" t="s">
        <v>37</v>
      </c>
      <c r="C48" s="23" t="s">
        <v>52</v>
      </c>
      <c r="D48" s="34" t="s">
        <v>77</v>
      </c>
      <c r="E48" s="34" t="s">
        <v>8</v>
      </c>
      <c r="F48" s="34" t="s">
        <v>62</v>
      </c>
      <c r="G48" s="34" t="s">
        <v>148</v>
      </c>
      <c r="H48" s="31" t="s">
        <v>67</v>
      </c>
      <c r="I48" s="32">
        <f>'Приложение 3'!J48</f>
        <v>3</v>
      </c>
      <c r="J48" s="32">
        <f>'Приложение 3'!K48</f>
        <v>3</v>
      </c>
      <c r="K48" s="32">
        <f>'Приложение 3'!L48</f>
        <v>3</v>
      </c>
    </row>
    <row r="49" spans="1:11" ht="15" x14ac:dyDescent="0.25">
      <c r="A49" s="21" t="s">
        <v>53</v>
      </c>
      <c r="B49" s="22" t="s">
        <v>43</v>
      </c>
      <c r="C49" s="23"/>
      <c r="D49" s="34"/>
      <c r="E49" s="34"/>
      <c r="F49" s="34"/>
      <c r="G49" s="34"/>
      <c r="H49" s="31"/>
      <c r="I49" s="32">
        <f t="shared" ref="I49:K50" si="12">I50</f>
        <v>404</v>
      </c>
      <c r="J49" s="32">
        <f t="shared" si="12"/>
        <v>428</v>
      </c>
      <c r="K49" s="32">
        <f t="shared" si="12"/>
        <v>446</v>
      </c>
    </row>
    <row r="50" spans="1:11" ht="19.5" customHeight="1" x14ac:dyDescent="0.25">
      <c r="A50" s="24" t="s">
        <v>55</v>
      </c>
      <c r="B50" s="23" t="s">
        <v>43</v>
      </c>
      <c r="C50" s="23" t="s">
        <v>56</v>
      </c>
      <c r="D50" s="34"/>
      <c r="E50" s="34"/>
      <c r="F50" s="34"/>
      <c r="G50" s="34"/>
      <c r="H50" s="31"/>
      <c r="I50" s="32">
        <f t="shared" si="12"/>
        <v>404</v>
      </c>
      <c r="J50" s="32">
        <f t="shared" si="12"/>
        <v>428</v>
      </c>
      <c r="K50" s="32">
        <f t="shared" si="12"/>
        <v>446</v>
      </c>
    </row>
    <row r="51" spans="1:11" ht="97.5" customHeight="1" x14ac:dyDescent="0.25">
      <c r="A51" s="26" t="str">
        <f>'Приложение 3'!A51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1" s="23" t="s">
        <v>43</v>
      </c>
      <c r="C51" s="23" t="s">
        <v>56</v>
      </c>
      <c r="D51" s="34" t="s">
        <v>204</v>
      </c>
      <c r="E51" s="34"/>
      <c r="F51" s="34"/>
      <c r="G51" s="34"/>
      <c r="H51" s="31"/>
      <c r="I51" s="32">
        <f>I52</f>
        <v>404</v>
      </c>
      <c r="J51" s="32">
        <f t="shared" ref="J51:K51" si="13">J52</f>
        <v>428</v>
      </c>
      <c r="K51" s="32">
        <f t="shared" si="13"/>
        <v>446</v>
      </c>
    </row>
    <row r="52" spans="1:11" ht="63.75" customHeight="1" x14ac:dyDescent="0.25">
      <c r="A52" s="26" t="str">
        <f>'Приложение 3'!A52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52" s="23" t="s">
        <v>43</v>
      </c>
      <c r="C52" s="23" t="s">
        <v>56</v>
      </c>
      <c r="D52" s="34" t="s">
        <v>204</v>
      </c>
      <c r="E52" s="34" t="s">
        <v>78</v>
      </c>
      <c r="F52" s="34" t="s">
        <v>35</v>
      </c>
      <c r="G52" s="34"/>
      <c r="H52" s="31"/>
      <c r="I52" s="32">
        <f t="shared" ref="I52:I54" si="14">I53</f>
        <v>404</v>
      </c>
      <c r="J52" s="32">
        <f t="shared" ref="J52:K52" si="15">J53</f>
        <v>428</v>
      </c>
      <c r="K52" s="32">
        <f t="shared" si="15"/>
        <v>446</v>
      </c>
    </row>
    <row r="53" spans="1:11" ht="337.5" customHeight="1" x14ac:dyDescent="0.25">
      <c r="A53" s="26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3" t="s">
        <v>43</v>
      </c>
      <c r="C53" s="23" t="s">
        <v>56</v>
      </c>
      <c r="D53" s="34" t="s">
        <v>204</v>
      </c>
      <c r="E53" s="34" t="s">
        <v>78</v>
      </c>
      <c r="F53" s="34" t="s">
        <v>35</v>
      </c>
      <c r="G53" s="34" t="s">
        <v>222</v>
      </c>
      <c r="H53" s="31"/>
      <c r="I53" s="32">
        <f>I54</f>
        <v>404</v>
      </c>
      <c r="J53" s="32">
        <f>J54</f>
        <v>428</v>
      </c>
      <c r="K53" s="32">
        <f>K54</f>
        <v>446</v>
      </c>
    </row>
    <row r="54" spans="1:11" ht="45" customHeight="1" x14ac:dyDescent="0.25">
      <c r="A54" s="24" t="s">
        <v>206</v>
      </c>
      <c r="B54" s="23" t="s">
        <v>43</v>
      </c>
      <c r="C54" s="23" t="s">
        <v>56</v>
      </c>
      <c r="D54" s="34" t="s">
        <v>204</v>
      </c>
      <c r="E54" s="34" t="s">
        <v>78</v>
      </c>
      <c r="F54" s="34" t="s">
        <v>35</v>
      </c>
      <c r="G54" s="34" t="s">
        <v>222</v>
      </c>
      <c r="H54" s="31" t="s">
        <v>66</v>
      </c>
      <c r="I54" s="32">
        <f t="shared" si="14"/>
        <v>404</v>
      </c>
      <c r="J54" s="32">
        <f>J55</f>
        <v>428</v>
      </c>
      <c r="K54" s="32">
        <f t="shared" ref="K54" si="16">K55</f>
        <v>446</v>
      </c>
    </row>
    <row r="55" spans="1:11" ht="45" x14ac:dyDescent="0.25">
      <c r="A55" s="24" t="s">
        <v>44</v>
      </c>
      <c r="B55" s="23" t="s">
        <v>43</v>
      </c>
      <c r="C55" s="23" t="s">
        <v>56</v>
      </c>
      <c r="D55" s="34" t="s">
        <v>204</v>
      </c>
      <c r="E55" s="34" t="s">
        <v>78</v>
      </c>
      <c r="F55" s="34" t="s">
        <v>35</v>
      </c>
      <c r="G55" s="34" t="s">
        <v>222</v>
      </c>
      <c r="H55" s="31" t="s">
        <v>67</v>
      </c>
      <c r="I55" s="32">
        <f>'Приложение 3'!J55</f>
        <v>404</v>
      </c>
      <c r="J55" s="32">
        <f>'Приложение 3'!K55</f>
        <v>428</v>
      </c>
      <c r="K55" s="32">
        <f>'Приложение 3'!L55</f>
        <v>446</v>
      </c>
    </row>
    <row r="56" spans="1:11" ht="21.75" customHeight="1" x14ac:dyDescent="0.25">
      <c r="A56" s="145" t="s">
        <v>57</v>
      </c>
      <c r="B56" s="143" t="s">
        <v>48</v>
      </c>
      <c r="C56" s="23"/>
      <c r="D56" s="34"/>
      <c r="E56" s="34"/>
      <c r="F56" s="34"/>
      <c r="G56" s="34"/>
      <c r="H56" s="31"/>
      <c r="I56" s="32">
        <f>I58</f>
        <v>150</v>
      </c>
      <c r="J56" s="32">
        <f t="shared" ref="J56:K56" si="17">J58</f>
        <v>103.8</v>
      </c>
      <c r="K56" s="32">
        <f t="shared" si="17"/>
        <v>150</v>
      </c>
    </row>
    <row r="57" spans="1:11" ht="15.75" customHeight="1" x14ac:dyDescent="0.25">
      <c r="A57" s="27" t="s">
        <v>63</v>
      </c>
      <c r="B57" s="114" t="s">
        <v>48</v>
      </c>
      <c r="C57" s="23" t="s">
        <v>52</v>
      </c>
      <c r="D57" s="34"/>
      <c r="E57" s="34"/>
      <c r="F57" s="34"/>
      <c r="G57" s="34"/>
      <c r="H57" s="31"/>
      <c r="I57" s="32">
        <f>I58</f>
        <v>150</v>
      </c>
      <c r="J57" s="32">
        <f>J58</f>
        <v>103.8</v>
      </c>
      <c r="K57" s="32">
        <f>K58</f>
        <v>150</v>
      </c>
    </row>
    <row r="58" spans="1:11" ht="96.75" customHeight="1" x14ac:dyDescent="0.25">
      <c r="A58" s="27" t="str">
        <f>'Приложение 3'!A58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58" s="23" t="s">
        <v>48</v>
      </c>
      <c r="C58" s="23" t="s">
        <v>52</v>
      </c>
      <c r="D58" s="34" t="s">
        <v>17</v>
      </c>
      <c r="E58" s="34"/>
      <c r="F58" s="34"/>
      <c r="G58" s="34"/>
      <c r="H58" s="23"/>
      <c r="I58" s="32">
        <f>I63+I59</f>
        <v>150</v>
      </c>
      <c r="J58" s="32">
        <f>J59+J63</f>
        <v>103.8</v>
      </c>
      <c r="K58" s="32">
        <f>K63+K59</f>
        <v>150</v>
      </c>
    </row>
    <row r="59" spans="1:11" ht="39.75" customHeight="1" x14ac:dyDescent="0.25">
      <c r="A59" s="24" t="str">
        <f>'Приложение 3'!A59</f>
        <v>Основное мероприятие "Благоустройство территории "</v>
      </c>
      <c r="B59" s="23" t="s">
        <v>48</v>
      </c>
      <c r="C59" s="23" t="s">
        <v>52</v>
      </c>
      <c r="D59" s="34" t="s">
        <v>17</v>
      </c>
      <c r="E59" s="34" t="s">
        <v>78</v>
      </c>
      <c r="F59" s="34" t="s">
        <v>177</v>
      </c>
      <c r="G59" s="34"/>
      <c r="H59" s="23"/>
      <c r="I59" s="32">
        <f t="shared" ref="I59:K60" si="18">I60</f>
        <v>10</v>
      </c>
      <c r="J59" s="32">
        <f t="shared" si="18"/>
        <v>10</v>
      </c>
      <c r="K59" s="32">
        <f t="shared" si="18"/>
        <v>10</v>
      </c>
    </row>
    <row r="60" spans="1:11" ht="32.25" customHeight="1" x14ac:dyDescent="0.25">
      <c r="A60" s="27" t="s">
        <v>152</v>
      </c>
      <c r="B60" s="23" t="s">
        <v>48</v>
      </c>
      <c r="C60" s="23" t="s">
        <v>52</v>
      </c>
      <c r="D60" s="34" t="s">
        <v>17</v>
      </c>
      <c r="E60" s="34" t="s">
        <v>78</v>
      </c>
      <c r="F60" s="34" t="s">
        <v>177</v>
      </c>
      <c r="G60" s="34" t="s">
        <v>151</v>
      </c>
      <c r="H60" s="23"/>
      <c r="I60" s="32">
        <f t="shared" si="18"/>
        <v>10</v>
      </c>
      <c r="J60" s="32">
        <f t="shared" si="18"/>
        <v>10</v>
      </c>
      <c r="K60" s="32">
        <f t="shared" si="18"/>
        <v>10</v>
      </c>
    </row>
    <row r="61" spans="1:11" ht="44.25" customHeight="1" x14ac:dyDescent="0.25">
      <c r="A61" s="24" t="s">
        <v>206</v>
      </c>
      <c r="B61" s="23" t="s">
        <v>48</v>
      </c>
      <c r="C61" s="23" t="s">
        <v>52</v>
      </c>
      <c r="D61" s="34" t="s">
        <v>17</v>
      </c>
      <c r="E61" s="34" t="s">
        <v>78</v>
      </c>
      <c r="F61" s="34" t="s">
        <v>177</v>
      </c>
      <c r="G61" s="34" t="s">
        <v>151</v>
      </c>
      <c r="H61" s="23" t="s">
        <v>66</v>
      </c>
      <c r="I61" s="32">
        <f>I62</f>
        <v>10</v>
      </c>
      <c r="J61" s="32">
        <f t="shared" ref="J61:K61" si="19">J62</f>
        <v>10</v>
      </c>
      <c r="K61" s="32">
        <f t="shared" si="19"/>
        <v>10</v>
      </c>
    </row>
    <row r="62" spans="1:11" ht="43.5" customHeight="1" x14ac:dyDescent="0.25">
      <c r="A62" s="24" t="s">
        <v>44</v>
      </c>
      <c r="B62" s="23" t="s">
        <v>48</v>
      </c>
      <c r="C62" s="23" t="s">
        <v>52</v>
      </c>
      <c r="D62" s="34" t="s">
        <v>17</v>
      </c>
      <c r="E62" s="34" t="s">
        <v>78</v>
      </c>
      <c r="F62" s="34" t="s">
        <v>177</v>
      </c>
      <c r="G62" s="34" t="s">
        <v>151</v>
      </c>
      <c r="H62" s="23" t="s">
        <v>67</v>
      </c>
      <c r="I62" s="32">
        <f>'Приложение 3'!J62</f>
        <v>10</v>
      </c>
      <c r="J62" s="32">
        <f>'Приложение 3'!K62</f>
        <v>10</v>
      </c>
      <c r="K62" s="32">
        <f>'Приложение 3'!L62</f>
        <v>10</v>
      </c>
    </row>
    <row r="63" spans="1:11" ht="30.75" customHeight="1" x14ac:dyDescent="0.25">
      <c r="A63" s="28" t="str">
        <f>'Приложение 3'!A63</f>
        <v>Основное мероприятие "Освещение территории сельского поселения"</v>
      </c>
      <c r="B63" s="23" t="s">
        <v>48</v>
      </c>
      <c r="C63" s="23" t="s">
        <v>52</v>
      </c>
      <c r="D63" s="34" t="s">
        <v>17</v>
      </c>
      <c r="E63" s="34" t="s">
        <v>78</v>
      </c>
      <c r="F63" s="34" t="s">
        <v>176</v>
      </c>
      <c r="G63" s="34"/>
      <c r="H63" s="23"/>
      <c r="I63" s="32">
        <f>I64</f>
        <v>140</v>
      </c>
      <c r="J63" s="32">
        <f>J64</f>
        <v>93.8</v>
      </c>
      <c r="K63" s="32">
        <f>K64</f>
        <v>140</v>
      </c>
    </row>
    <row r="64" spans="1:11" ht="15" x14ac:dyDescent="0.25">
      <c r="A64" s="27" t="s">
        <v>150</v>
      </c>
      <c r="B64" s="23" t="s">
        <v>48</v>
      </c>
      <c r="C64" s="23" t="s">
        <v>52</v>
      </c>
      <c r="D64" s="34" t="s">
        <v>17</v>
      </c>
      <c r="E64" s="34" t="s">
        <v>78</v>
      </c>
      <c r="F64" s="34" t="s">
        <v>176</v>
      </c>
      <c r="G64" s="34" t="s">
        <v>149</v>
      </c>
      <c r="H64" s="23"/>
      <c r="I64" s="32">
        <f t="shared" ref="I64:K64" si="20">I65</f>
        <v>140</v>
      </c>
      <c r="J64" s="32">
        <f t="shared" si="20"/>
        <v>93.8</v>
      </c>
      <c r="K64" s="32">
        <f t="shared" si="20"/>
        <v>140</v>
      </c>
    </row>
    <row r="65" spans="1:11" ht="45" x14ac:dyDescent="0.25">
      <c r="A65" s="24" t="s">
        <v>206</v>
      </c>
      <c r="B65" s="23" t="s">
        <v>48</v>
      </c>
      <c r="C65" s="23" t="s">
        <v>52</v>
      </c>
      <c r="D65" s="34" t="s">
        <v>17</v>
      </c>
      <c r="E65" s="34" t="s">
        <v>78</v>
      </c>
      <c r="F65" s="34" t="s">
        <v>176</v>
      </c>
      <c r="G65" s="34" t="s">
        <v>149</v>
      </c>
      <c r="H65" s="23" t="s">
        <v>66</v>
      </c>
      <c r="I65" s="32">
        <f t="shared" ref="I65:K65" si="21">I66</f>
        <v>140</v>
      </c>
      <c r="J65" s="32">
        <f t="shared" si="21"/>
        <v>93.8</v>
      </c>
      <c r="K65" s="32">
        <f t="shared" si="21"/>
        <v>140</v>
      </c>
    </row>
    <row r="66" spans="1:11" ht="45" x14ac:dyDescent="0.25">
      <c r="A66" s="24" t="s">
        <v>44</v>
      </c>
      <c r="B66" s="23" t="s">
        <v>48</v>
      </c>
      <c r="C66" s="23" t="s">
        <v>52</v>
      </c>
      <c r="D66" s="34" t="s">
        <v>17</v>
      </c>
      <c r="E66" s="34" t="s">
        <v>78</v>
      </c>
      <c r="F66" s="34" t="s">
        <v>176</v>
      </c>
      <c r="G66" s="34" t="s">
        <v>149</v>
      </c>
      <c r="H66" s="23" t="s">
        <v>67</v>
      </c>
      <c r="I66" s="32">
        <f>'Приложение 3'!J66</f>
        <v>140</v>
      </c>
      <c r="J66" s="32">
        <f>'Приложение 3'!K66</f>
        <v>93.8</v>
      </c>
      <c r="K66" s="32">
        <f>'Приложение 3'!L66</f>
        <v>140</v>
      </c>
    </row>
    <row r="67" spans="1:11" ht="15" x14ac:dyDescent="0.25">
      <c r="A67" s="21" t="s">
        <v>58</v>
      </c>
      <c r="B67" s="22" t="s">
        <v>17</v>
      </c>
      <c r="C67" s="23"/>
      <c r="D67" s="34"/>
      <c r="E67" s="34"/>
      <c r="F67" s="34"/>
      <c r="G67" s="34"/>
      <c r="H67" s="23"/>
      <c r="I67" s="32">
        <f>I68</f>
        <v>55.4</v>
      </c>
      <c r="J67" s="32">
        <f>J68</f>
        <v>55.3</v>
      </c>
      <c r="K67" s="32">
        <f>K68</f>
        <v>55.3</v>
      </c>
    </row>
    <row r="68" spans="1:11" ht="15" x14ac:dyDescent="0.25">
      <c r="A68" s="24" t="s">
        <v>59</v>
      </c>
      <c r="B68" s="23" t="s">
        <v>17</v>
      </c>
      <c r="C68" s="23" t="s">
        <v>35</v>
      </c>
      <c r="D68" s="34"/>
      <c r="E68" s="34"/>
      <c r="F68" s="34"/>
      <c r="G68" s="34"/>
      <c r="H68" s="31"/>
      <c r="I68" s="32">
        <f t="shared" ref="I68:K71" si="22">I69</f>
        <v>55.4</v>
      </c>
      <c r="J68" s="38">
        <f t="shared" si="22"/>
        <v>55.3</v>
      </c>
      <c r="K68" s="32">
        <f t="shared" si="22"/>
        <v>55.3</v>
      </c>
    </row>
    <row r="69" spans="1:11" ht="79.5" customHeight="1" x14ac:dyDescent="0.25">
      <c r="A69" s="24" t="str">
        <f>'Приложение 3'!A69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69" s="23" t="s">
        <v>17</v>
      </c>
      <c r="C69" s="23" t="s">
        <v>35</v>
      </c>
      <c r="D69" s="34" t="s">
        <v>77</v>
      </c>
      <c r="E69" s="34"/>
      <c r="F69" s="34"/>
      <c r="G69" s="34"/>
      <c r="H69" s="31"/>
      <c r="I69" s="32">
        <f t="shared" si="22"/>
        <v>55.4</v>
      </c>
      <c r="J69" s="32">
        <f t="shared" si="22"/>
        <v>55.3</v>
      </c>
      <c r="K69" s="32">
        <f t="shared" si="22"/>
        <v>55.3</v>
      </c>
    </row>
    <row r="70" spans="1:11" ht="98.25" customHeight="1" x14ac:dyDescent="0.25">
      <c r="A70" s="24" t="str">
        <f>'Приложение 3'!A70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0" s="23" t="s">
        <v>17</v>
      </c>
      <c r="C70" s="23" t="s">
        <v>35</v>
      </c>
      <c r="D70" s="34" t="s">
        <v>77</v>
      </c>
      <c r="E70" s="34" t="s">
        <v>8</v>
      </c>
      <c r="F70" s="34"/>
      <c r="G70" s="34"/>
      <c r="H70" s="31"/>
      <c r="I70" s="32">
        <f>I71</f>
        <v>55.4</v>
      </c>
      <c r="J70" s="32">
        <f>J71</f>
        <v>55.3</v>
      </c>
      <c r="K70" s="32">
        <f>K71</f>
        <v>55.3</v>
      </c>
    </row>
    <row r="71" spans="1:11" ht="30" x14ac:dyDescent="0.25">
      <c r="A71" s="24" t="s">
        <v>60</v>
      </c>
      <c r="B71" s="23" t="s">
        <v>17</v>
      </c>
      <c r="C71" s="23" t="s">
        <v>35</v>
      </c>
      <c r="D71" s="34" t="s">
        <v>77</v>
      </c>
      <c r="E71" s="34" t="s">
        <v>8</v>
      </c>
      <c r="F71" s="34" t="s">
        <v>62</v>
      </c>
      <c r="G71" s="34" t="s">
        <v>80</v>
      </c>
      <c r="H71" s="31"/>
      <c r="I71" s="32">
        <f t="shared" si="22"/>
        <v>55.4</v>
      </c>
      <c r="J71" s="32">
        <f t="shared" si="22"/>
        <v>55.3</v>
      </c>
      <c r="K71" s="32">
        <f t="shared" si="22"/>
        <v>55.3</v>
      </c>
    </row>
    <row r="72" spans="1:11" ht="30" x14ac:dyDescent="0.25">
      <c r="A72" s="24" t="s">
        <v>54</v>
      </c>
      <c r="B72" s="23" t="s">
        <v>17</v>
      </c>
      <c r="C72" s="23" t="s">
        <v>35</v>
      </c>
      <c r="D72" s="34" t="s">
        <v>77</v>
      </c>
      <c r="E72" s="34" t="s">
        <v>8</v>
      </c>
      <c r="F72" s="34" t="s">
        <v>62</v>
      </c>
      <c r="G72" s="34" t="s">
        <v>80</v>
      </c>
      <c r="H72" s="31" t="s">
        <v>71</v>
      </c>
      <c r="I72" s="32">
        <f>I73</f>
        <v>55.4</v>
      </c>
      <c r="J72" s="32">
        <f>J73</f>
        <v>55.3</v>
      </c>
      <c r="K72" s="32">
        <f>K73</f>
        <v>55.3</v>
      </c>
    </row>
    <row r="73" spans="1:11" ht="30" x14ac:dyDescent="0.25">
      <c r="A73" s="24" t="s">
        <v>61</v>
      </c>
      <c r="B73" s="23" t="s">
        <v>17</v>
      </c>
      <c r="C73" s="23" t="s">
        <v>35</v>
      </c>
      <c r="D73" s="34" t="s">
        <v>77</v>
      </c>
      <c r="E73" s="34" t="s">
        <v>8</v>
      </c>
      <c r="F73" s="34" t="s">
        <v>62</v>
      </c>
      <c r="G73" s="34" t="s">
        <v>80</v>
      </c>
      <c r="H73" s="31" t="s">
        <v>72</v>
      </c>
      <c r="I73" s="32">
        <f>'Приложение 3'!J73</f>
        <v>55.4</v>
      </c>
      <c r="J73" s="32">
        <f>'Приложение 3'!K73</f>
        <v>55.3</v>
      </c>
      <c r="K73" s="32">
        <f>'Приложение 3'!L73</f>
        <v>55.3</v>
      </c>
    </row>
    <row r="74" spans="1:11" ht="15" x14ac:dyDescent="0.25">
      <c r="A74" s="24" t="str">
        <f>'Приложение 3'!A74</f>
        <v>Условно утвержденные расходы</v>
      </c>
      <c r="B74" s="23" t="s">
        <v>178</v>
      </c>
      <c r="C74" s="23"/>
      <c r="D74" s="34"/>
      <c r="E74" s="34"/>
      <c r="F74" s="34"/>
      <c r="G74" s="34"/>
      <c r="H74" s="37"/>
      <c r="I74" s="38"/>
      <c r="J74" s="38">
        <f>'Приложение 3'!K74</f>
        <v>28.6</v>
      </c>
      <c r="K74" s="38">
        <f t="shared" ref="K74:K79" si="23">K75</f>
        <v>58.7</v>
      </c>
    </row>
    <row r="75" spans="1:11" ht="15" x14ac:dyDescent="0.25">
      <c r="A75" s="24" t="str">
        <f>'Приложение 3'!A75</f>
        <v>Условно утвержденные расходы</v>
      </c>
      <c r="B75" s="23" t="s">
        <v>178</v>
      </c>
      <c r="C75" s="23" t="s">
        <v>178</v>
      </c>
      <c r="D75" s="34"/>
      <c r="E75" s="34"/>
      <c r="F75" s="34"/>
      <c r="G75" s="34"/>
      <c r="H75" s="31"/>
      <c r="I75" s="32"/>
      <c r="J75" s="32">
        <f>'Приложение 3'!K75</f>
        <v>28.6</v>
      </c>
      <c r="K75" s="32">
        <f t="shared" si="23"/>
        <v>58.7</v>
      </c>
    </row>
    <row r="76" spans="1:11" ht="74.25" customHeight="1" x14ac:dyDescent="0.25">
      <c r="A76" s="24" t="str">
        <f>'Приложение 3'!A76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76" s="23" t="s">
        <v>178</v>
      </c>
      <c r="C76" s="23" t="s">
        <v>178</v>
      </c>
      <c r="D76" s="34" t="s">
        <v>179</v>
      </c>
      <c r="E76" s="34"/>
      <c r="F76" s="34"/>
      <c r="G76" s="34"/>
      <c r="H76" s="31"/>
      <c r="I76" s="32"/>
      <c r="J76" s="32">
        <f>'Приложение 3'!K76</f>
        <v>28.6</v>
      </c>
      <c r="K76" s="32">
        <f t="shared" si="23"/>
        <v>58.7</v>
      </c>
    </row>
    <row r="77" spans="1:11" ht="15" x14ac:dyDescent="0.25">
      <c r="A77" s="24" t="str">
        <f>'Приложение 3'!A77</f>
        <v xml:space="preserve">Высшее должностное лицо </v>
      </c>
      <c r="B77" s="23" t="s">
        <v>178</v>
      </c>
      <c r="C77" s="23" t="s">
        <v>178</v>
      </c>
      <c r="D77" s="34" t="s">
        <v>179</v>
      </c>
      <c r="E77" s="34" t="s">
        <v>8</v>
      </c>
      <c r="F77" s="34"/>
      <c r="G77" s="34"/>
      <c r="H77" s="31"/>
      <c r="I77" s="32"/>
      <c r="J77" s="32">
        <f>'Приложение 3'!K77</f>
        <v>28.6</v>
      </c>
      <c r="K77" s="32">
        <f t="shared" si="23"/>
        <v>58.7</v>
      </c>
    </row>
    <row r="78" spans="1:11" ht="15" x14ac:dyDescent="0.25">
      <c r="A78" s="24" t="str">
        <f>'Приложение 3'!A78</f>
        <v>Условно утвержденные расходы</v>
      </c>
      <c r="B78" s="23" t="s">
        <v>178</v>
      </c>
      <c r="C78" s="23" t="s">
        <v>178</v>
      </c>
      <c r="D78" s="34" t="s">
        <v>179</v>
      </c>
      <c r="E78" s="34" t="s">
        <v>8</v>
      </c>
      <c r="F78" s="34" t="s">
        <v>62</v>
      </c>
      <c r="G78" s="34" t="s">
        <v>180</v>
      </c>
      <c r="H78" s="31"/>
      <c r="I78" s="32"/>
      <c r="J78" s="32">
        <f>'Приложение 3'!K78</f>
        <v>28.6</v>
      </c>
      <c r="K78" s="32">
        <f t="shared" si="23"/>
        <v>58.7</v>
      </c>
    </row>
    <row r="79" spans="1:11" ht="15" x14ac:dyDescent="0.25">
      <c r="A79" s="24" t="str">
        <f>'Приложение 3'!A79</f>
        <v>Иные бюджетные ассигнования</v>
      </c>
      <c r="B79" s="23" t="s">
        <v>178</v>
      </c>
      <c r="C79" s="23" t="s">
        <v>178</v>
      </c>
      <c r="D79" s="34" t="s">
        <v>179</v>
      </c>
      <c r="E79" s="34" t="s">
        <v>8</v>
      </c>
      <c r="F79" s="34" t="s">
        <v>62</v>
      </c>
      <c r="G79" s="34" t="s">
        <v>180</v>
      </c>
      <c r="H79" s="31" t="s">
        <v>68</v>
      </c>
      <c r="I79" s="32"/>
      <c r="J79" s="32">
        <f>'Приложение 3'!K79</f>
        <v>28.6</v>
      </c>
      <c r="K79" s="32">
        <f t="shared" si="23"/>
        <v>58.7</v>
      </c>
    </row>
    <row r="80" spans="1:11" ht="15" x14ac:dyDescent="0.25">
      <c r="A80" s="24" t="str">
        <f>'Приложение 3'!A80</f>
        <v>Резервные средства</v>
      </c>
      <c r="B80" s="23" t="s">
        <v>178</v>
      </c>
      <c r="C80" s="23" t="s">
        <v>178</v>
      </c>
      <c r="D80" s="34" t="s">
        <v>179</v>
      </c>
      <c r="E80" s="34" t="s">
        <v>8</v>
      </c>
      <c r="F80" s="34" t="s">
        <v>62</v>
      </c>
      <c r="G80" s="34" t="s">
        <v>180</v>
      </c>
      <c r="H80" s="31" t="s">
        <v>70</v>
      </c>
      <c r="I80" s="32"/>
      <c r="J80" s="32">
        <f>'Приложение 3'!K80</f>
        <v>28.6</v>
      </c>
      <c r="K80" s="32">
        <f>'Приложение 3'!L80</f>
        <v>58.7</v>
      </c>
    </row>
  </sheetData>
  <autoFilter ref="A1:K80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44:A45">
    <cfRule type="expression" dxfId="9" priority="1" stopIfTrue="1">
      <formula>$F44=""</formula>
    </cfRule>
    <cfRule type="expression" dxfId="8" priority="2" stopIfTrue="1">
      <formula>#REF!&lt;&gt;""</formula>
    </cfRule>
    <cfRule type="expression" dxfId="7" priority="3" stopIfTrue="1">
      <formula>AND($G44="",$F44&lt;&gt;"")</formula>
    </cfRule>
  </conditionalFormatting>
  <conditionalFormatting sqref="A45">
    <cfRule type="expression" dxfId="6" priority="22" stopIfTrue="1">
      <formula>$F45=""</formula>
    </cfRule>
    <cfRule type="expression" dxfId="5" priority="23" stopIfTrue="1">
      <formula>#REF!&lt;&gt;""</formula>
    </cfRule>
    <cfRule type="expression" dxfId="4" priority="24" stopIfTrue="1">
      <formula>AND($G45="",$F45&lt;&gt;"")</formula>
    </cfRule>
  </conditionalFormatting>
  <conditionalFormatting sqref="B17:C17">
    <cfRule type="expression" dxfId="3" priority="4" stopIfTrue="1">
      <formula>$F17=""</formula>
    </cfRule>
    <cfRule type="expression" dxfId="2" priority="5" stopIfTrue="1">
      <formula>#REF!&lt;&gt;""</formula>
    </cfRule>
    <cfRule type="expression" dxfId="1" priority="6" stopIfTrue="1">
      <formula>AND($G17="",$F17&lt;&gt;"")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tabSelected="1" view="pageBreakPreview" zoomScaleSheetLayoutView="100" workbookViewId="0">
      <selection activeCell="J31" sqref="J3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7" t="s">
        <v>235</v>
      </c>
      <c r="J1" s="178"/>
      <c r="K1" s="178"/>
      <c r="L1" s="178"/>
    </row>
    <row r="2" spans="1:12" ht="129.75" customHeight="1" x14ac:dyDescent="0.2">
      <c r="A2" s="179" t="s">
        <v>229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0" t="s">
        <v>1</v>
      </c>
      <c r="J3" s="180"/>
      <c r="K3" s="180"/>
      <c r="L3" s="180"/>
    </row>
    <row r="4" spans="1:12" ht="19.5" customHeight="1" x14ac:dyDescent="0.2">
      <c r="A4" s="181" t="s">
        <v>2</v>
      </c>
      <c r="B4" s="181" t="s">
        <v>5</v>
      </c>
      <c r="C4" s="181"/>
      <c r="D4" s="181"/>
      <c r="E4" s="181"/>
      <c r="F4" s="181" t="s">
        <v>22</v>
      </c>
      <c r="G4" s="181" t="s">
        <v>3</v>
      </c>
      <c r="H4" s="181" t="s">
        <v>4</v>
      </c>
      <c r="I4" s="181" t="s">
        <v>21</v>
      </c>
      <c r="J4" s="181" t="s">
        <v>7</v>
      </c>
      <c r="K4" s="181"/>
      <c r="L4" s="181"/>
    </row>
    <row r="5" spans="1:12" ht="14.85" customHeight="1" x14ac:dyDescent="0.2">
      <c r="A5" s="181" t="s">
        <v>0</v>
      </c>
      <c r="B5" s="181" t="s">
        <v>0</v>
      </c>
      <c r="C5" s="181"/>
      <c r="D5" s="181"/>
      <c r="E5" s="181"/>
      <c r="F5" s="181" t="s">
        <v>0</v>
      </c>
      <c r="G5" s="181" t="s">
        <v>0</v>
      </c>
      <c r="H5" s="181" t="s">
        <v>0</v>
      </c>
      <c r="I5" s="181" t="s">
        <v>0</v>
      </c>
      <c r="J5" s="155" t="s">
        <v>209</v>
      </c>
      <c r="K5" s="155" t="s">
        <v>214</v>
      </c>
      <c r="L5" s="155" t="s">
        <v>226</v>
      </c>
    </row>
    <row r="6" spans="1:12" ht="13.7" customHeight="1" x14ac:dyDescent="0.2">
      <c r="A6" s="106" t="s">
        <v>8</v>
      </c>
      <c r="B6" s="106" t="s">
        <v>9</v>
      </c>
      <c r="C6" s="106" t="s">
        <v>10</v>
      </c>
      <c r="D6" s="106" t="s">
        <v>11</v>
      </c>
      <c r="E6" s="106" t="s">
        <v>12</v>
      </c>
      <c r="F6" s="106" t="s">
        <v>13</v>
      </c>
      <c r="G6" s="106" t="s">
        <v>14</v>
      </c>
      <c r="H6" s="106" t="s">
        <v>15</v>
      </c>
      <c r="I6" s="106" t="s">
        <v>16</v>
      </c>
      <c r="J6" s="106" t="s">
        <v>17</v>
      </c>
      <c r="K6" s="106" t="s">
        <v>18</v>
      </c>
      <c r="L6" s="106" t="s">
        <v>20</v>
      </c>
    </row>
    <row r="7" spans="1:12" ht="13.7" customHeight="1" x14ac:dyDescent="0.2">
      <c r="A7" s="107" t="s">
        <v>19</v>
      </c>
      <c r="B7" s="108" t="s">
        <v>0</v>
      </c>
      <c r="C7" s="108" t="s">
        <v>0</v>
      </c>
      <c r="D7" s="108" t="s">
        <v>0</v>
      </c>
      <c r="E7" s="108" t="s">
        <v>0</v>
      </c>
      <c r="F7" s="108" t="s">
        <v>0</v>
      </c>
      <c r="G7" s="108" t="s">
        <v>0</v>
      </c>
      <c r="H7" s="108" t="s">
        <v>0</v>
      </c>
      <c r="I7" s="108" t="s">
        <v>0</v>
      </c>
      <c r="J7" s="109">
        <f>J8+J23+J31+J69</f>
        <v>2174.6</v>
      </c>
      <c r="K7" s="109">
        <f>K8+K23+K31+K69</f>
        <v>1817</v>
      </c>
      <c r="L7" s="109">
        <f>L8+L23+L31+L69</f>
        <v>1931.6</v>
      </c>
    </row>
    <row r="8" spans="1:12" ht="108.75" customHeight="1" x14ac:dyDescent="0.25">
      <c r="A8" s="27" t="str">
        <f>'Приложение 3'!A58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18" t="s">
        <v>17</v>
      </c>
      <c r="C8" s="118"/>
      <c r="D8" s="118"/>
      <c r="E8" s="118"/>
      <c r="F8" s="37"/>
      <c r="G8" s="115"/>
      <c r="H8" s="115"/>
      <c r="I8" s="134"/>
      <c r="J8" s="110">
        <f>J9+J16</f>
        <v>150</v>
      </c>
      <c r="K8" s="110">
        <f>K16+K9</f>
        <v>103.8</v>
      </c>
      <c r="L8" s="110">
        <f>L16+L9</f>
        <v>150</v>
      </c>
    </row>
    <row r="9" spans="1:12" ht="33.75" customHeight="1" x14ac:dyDescent="0.25">
      <c r="A9" s="117" t="str">
        <f>'Приложение 3'!A59</f>
        <v>Основное мероприятие "Благоустройство территории "</v>
      </c>
      <c r="B9" s="118" t="s">
        <v>17</v>
      </c>
      <c r="C9" s="118" t="s">
        <v>78</v>
      </c>
      <c r="D9" s="118" t="s">
        <v>177</v>
      </c>
      <c r="E9" s="118"/>
      <c r="F9" s="114"/>
      <c r="G9" s="119"/>
      <c r="H9" s="119"/>
      <c r="I9" s="135"/>
      <c r="J9" s="110">
        <f>J10</f>
        <v>10</v>
      </c>
      <c r="K9" s="110">
        <f>K10</f>
        <v>10</v>
      </c>
      <c r="L9" s="110">
        <f>L10</f>
        <v>10</v>
      </c>
    </row>
    <row r="10" spans="1:12" ht="33" customHeight="1" x14ac:dyDescent="0.25">
      <c r="A10" s="116" t="s">
        <v>152</v>
      </c>
      <c r="B10" s="118" t="s">
        <v>17</v>
      </c>
      <c r="C10" s="118" t="s">
        <v>78</v>
      </c>
      <c r="D10" s="118" t="s">
        <v>177</v>
      </c>
      <c r="E10" s="118" t="s">
        <v>151</v>
      </c>
      <c r="F10" s="114"/>
      <c r="G10" s="113"/>
      <c r="H10" s="113"/>
      <c r="I10" s="113"/>
      <c r="J10" s="110">
        <f t="shared" ref="J10:J14" si="0">J11</f>
        <v>10</v>
      </c>
      <c r="K10" s="110">
        <f t="shared" ref="K10:K14" si="1">K11</f>
        <v>10</v>
      </c>
      <c r="L10" s="110">
        <f t="shared" ref="L10:L14" si="2">L11</f>
        <v>10</v>
      </c>
    </row>
    <row r="11" spans="1:12" ht="47.25" customHeight="1" x14ac:dyDescent="0.25">
      <c r="A11" s="117" t="s">
        <v>206</v>
      </c>
      <c r="B11" s="118" t="s">
        <v>17</v>
      </c>
      <c r="C11" s="118" t="s">
        <v>78</v>
      </c>
      <c r="D11" s="118" t="s">
        <v>177</v>
      </c>
      <c r="E11" s="118" t="s">
        <v>151</v>
      </c>
      <c r="F11" s="114" t="s">
        <v>66</v>
      </c>
      <c r="G11" s="113"/>
      <c r="H11" s="113"/>
      <c r="I11" s="113"/>
      <c r="J11" s="110">
        <f t="shared" si="0"/>
        <v>10</v>
      </c>
      <c r="K11" s="110">
        <f t="shared" si="1"/>
        <v>10</v>
      </c>
      <c r="L11" s="110">
        <f t="shared" si="2"/>
        <v>10</v>
      </c>
    </row>
    <row r="12" spans="1:12" ht="58.5" customHeight="1" x14ac:dyDescent="0.25">
      <c r="A12" s="117" t="s">
        <v>44</v>
      </c>
      <c r="B12" s="118" t="s">
        <v>17</v>
      </c>
      <c r="C12" s="118" t="s">
        <v>78</v>
      </c>
      <c r="D12" s="118" t="s">
        <v>177</v>
      </c>
      <c r="E12" s="118" t="s">
        <v>151</v>
      </c>
      <c r="F12" s="114" t="s">
        <v>67</v>
      </c>
      <c r="G12" s="113"/>
      <c r="H12" s="113"/>
      <c r="I12" s="113"/>
      <c r="J12" s="110">
        <f t="shared" si="0"/>
        <v>10</v>
      </c>
      <c r="K12" s="110">
        <f t="shared" si="1"/>
        <v>10</v>
      </c>
      <c r="L12" s="110">
        <f t="shared" si="2"/>
        <v>10</v>
      </c>
    </row>
    <row r="13" spans="1:12" ht="19.5" customHeight="1" x14ac:dyDescent="0.25">
      <c r="A13" s="117" t="s">
        <v>57</v>
      </c>
      <c r="B13" s="118" t="s">
        <v>17</v>
      </c>
      <c r="C13" s="118" t="s">
        <v>78</v>
      </c>
      <c r="D13" s="118" t="s">
        <v>177</v>
      </c>
      <c r="E13" s="118" t="s">
        <v>151</v>
      </c>
      <c r="F13" s="114" t="s">
        <v>67</v>
      </c>
      <c r="G13" s="115" t="s">
        <v>48</v>
      </c>
      <c r="H13" s="115"/>
      <c r="I13" s="115"/>
      <c r="J13" s="110">
        <f t="shared" si="0"/>
        <v>10</v>
      </c>
      <c r="K13" s="110">
        <f t="shared" si="1"/>
        <v>10</v>
      </c>
      <c r="L13" s="110">
        <f t="shared" si="2"/>
        <v>10</v>
      </c>
    </row>
    <row r="14" spans="1:12" ht="19.5" customHeight="1" x14ac:dyDescent="0.25">
      <c r="A14" s="27" t="s">
        <v>63</v>
      </c>
      <c r="B14" s="118" t="s">
        <v>17</v>
      </c>
      <c r="C14" s="118" t="s">
        <v>78</v>
      </c>
      <c r="D14" s="118" t="s">
        <v>177</v>
      </c>
      <c r="E14" s="118" t="s">
        <v>151</v>
      </c>
      <c r="F14" s="114" t="s">
        <v>67</v>
      </c>
      <c r="G14" s="115" t="s">
        <v>48</v>
      </c>
      <c r="H14" s="115" t="s">
        <v>52</v>
      </c>
      <c r="I14" s="115"/>
      <c r="J14" s="110">
        <f t="shared" si="0"/>
        <v>10</v>
      </c>
      <c r="K14" s="110">
        <f t="shared" si="1"/>
        <v>10</v>
      </c>
      <c r="L14" s="110">
        <f t="shared" si="2"/>
        <v>10</v>
      </c>
    </row>
    <row r="15" spans="1:12" ht="63.75" customHeight="1" x14ac:dyDescent="0.25">
      <c r="A15" s="117" t="s">
        <v>187</v>
      </c>
      <c r="B15" s="118" t="s">
        <v>17</v>
      </c>
      <c r="C15" s="118" t="s">
        <v>78</v>
      </c>
      <c r="D15" s="118" t="s">
        <v>177</v>
      </c>
      <c r="E15" s="118" t="s">
        <v>151</v>
      </c>
      <c r="F15" s="114" t="s">
        <v>67</v>
      </c>
      <c r="G15" s="115" t="s">
        <v>48</v>
      </c>
      <c r="H15" s="115" t="s">
        <v>52</v>
      </c>
      <c r="I15" s="134" t="s">
        <v>175</v>
      </c>
      <c r="J15" s="110">
        <f>'Приложение 3'!J62</f>
        <v>10</v>
      </c>
      <c r="K15" s="110">
        <f>'Приложение 3'!K62</f>
        <v>10</v>
      </c>
      <c r="L15" s="110">
        <f>'Приложение 3'!L62</f>
        <v>10</v>
      </c>
    </row>
    <row r="16" spans="1:12" ht="45.75" customHeight="1" x14ac:dyDescent="0.25">
      <c r="A16" s="28" t="str">
        <f>'Приложение 3'!A63</f>
        <v>Основное мероприятие "Освещение территории сельского поселения"</v>
      </c>
      <c r="B16" s="118" t="s">
        <v>17</v>
      </c>
      <c r="C16" s="118" t="s">
        <v>78</v>
      </c>
      <c r="D16" s="118" t="s">
        <v>176</v>
      </c>
      <c r="E16" s="118"/>
      <c r="F16" s="114"/>
      <c r="G16" s="113"/>
      <c r="H16" s="113"/>
      <c r="I16" s="113"/>
      <c r="J16" s="110">
        <f>J17</f>
        <v>140</v>
      </c>
      <c r="K16" s="110">
        <f>K17</f>
        <v>93.8</v>
      </c>
      <c r="L16" s="110">
        <f>L17</f>
        <v>140</v>
      </c>
    </row>
    <row r="17" spans="1:12" ht="15" x14ac:dyDescent="0.25">
      <c r="A17" s="116" t="s">
        <v>150</v>
      </c>
      <c r="B17" s="118" t="s">
        <v>17</v>
      </c>
      <c r="C17" s="118" t="s">
        <v>78</v>
      </c>
      <c r="D17" s="118" t="s">
        <v>176</v>
      </c>
      <c r="E17" s="118" t="s">
        <v>149</v>
      </c>
      <c r="F17" s="114"/>
      <c r="G17" s="113"/>
      <c r="H17" s="113"/>
      <c r="I17" s="113"/>
      <c r="J17" s="110">
        <f t="shared" ref="J17:J21" si="3">J18</f>
        <v>140</v>
      </c>
      <c r="K17" s="110">
        <f t="shared" ref="K17:K21" si="4">K18</f>
        <v>93.8</v>
      </c>
      <c r="L17" s="110">
        <f t="shared" ref="L17:L21" si="5">L18</f>
        <v>140</v>
      </c>
    </row>
    <row r="18" spans="1:12" ht="46.5" customHeight="1" x14ac:dyDescent="0.25">
      <c r="A18" s="117" t="s">
        <v>206</v>
      </c>
      <c r="B18" s="118" t="s">
        <v>17</v>
      </c>
      <c r="C18" s="118" t="s">
        <v>78</v>
      </c>
      <c r="D18" s="118" t="s">
        <v>176</v>
      </c>
      <c r="E18" s="118" t="s">
        <v>149</v>
      </c>
      <c r="F18" s="114" t="s">
        <v>66</v>
      </c>
      <c r="G18" s="113"/>
      <c r="H18" s="113"/>
      <c r="I18" s="113"/>
      <c r="J18" s="110">
        <f t="shared" si="3"/>
        <v>140</v>
      </c>
      <c r="K18" s="110">
        <f t="shared" si="4"/>
        <v>93.8</v>
      </c>
      <c r="L18" s="110">
        <f t="shared" si="5"/>
        <v>140</v>
      </c>
    </row>
    <row r="19" spans="1:12" ht="60" x14ac:dyDescent="0.25">
      <c r="A19" s="117" t="s">
        <v>44</v>
      </c>
      <c r="B19" s="118" t="s">
        <v>17</v>
      </c>
      <c r="C19" s="118" t="s">
        <v>78</v>
      </c>
      <c r="D19" s="118" t="s">
        <v>176</v>
      </c>
      <c r="E19" s="118" t="s">
        <v>149</v>
      </c>
      <c r="F19" s="114" t="s">
        <v>67</v>
      </c>
      <c r="G19" s="113"/>
      <c r="H19" s="113"/>
      <c r="I19" s="113"/>
      <c r="J19" s="110">
        <f t="shared" si="3"/>
        <v>140</v>
      </c>
      <c r="K19" s="110">
        <f t="shared" si="4"/>
        <v>93.8</v>
      </c>
      <c r="L19" s="110">
        <f t="shared" si="5"/>
        <v>140</v>
      </c>
    </row>
    <row r="20" spans="1:12" ht="23.25" customHeight="1" x14ac:dyDescent="0.25">
      <c r="A20" s="117" t="s">
        <v>57</v>
      </c>
      <c r="B20" s="118" t="s">
        <v>17</v>
      </c>
      <c r="C20" s="118" t="s">
        <v>78</v>
      </c>
      <c r="D20" s="118" t="s">
        <v>176</v>
      </c>
      <c r="E20" s="118" t="s">
        <v>149</v>
      </c>
      <c r="F20" s="114" t="s">
        <v>67</v>
      </c>
      <c r="G20" s="119" t="s">
        <v>48</v>
      </c>
      <c r="H20" s="119"/>
      <c r="I20" s="119"/>
      <c r="J20" s="110">
        <f t="shared" si="3"/>
        <v>140</v>
      </c>
      <c r="K20" s="110">
        <f t="shared" si="4"/>
        <v>93.8</v>
      </c>
      <c r="L20" s="110">
        <f t="shared" si="5"/>
        <v>140</v>
      </c>
    </row>
    <row r="21" spans="1:12" ht="15" x14ac:dyDescent="0.25">
      <c r="A21" s="27" t="s">
        <v>63</v>
      </c>
      <c r="B21" s="118" t="s">
        <v>17</v>
      </c>
      <c r="C21" s="118" t="s">
        <v>78</v>
      </c>
      <c r="D21" s="118" t="s">
        <v>176</v>
      </c>
      <c r="E21" s="118" t="s">
        <v>149</v>
      </c>
      <c r="F21" s="114" t="s">
        <v>67</v>
      </c>
      <c r="G21" s="119" t="s">
        <v>48</v>
      </c>
      <c r="H21" s="119" t="s">
        <v>52</v>
      </c>
      <c r="I21" s="119"/>
      <c r="J21" s="110">
        <f t="shared" si="3"/>
        <v>140</v>
      </c>
      <c r="K21" s="110">
        <f t="shared" si="4"/>
        <v>93.8</v>
      </c>
      <c r="L21" s="110">
        <f t="shared" si="5"/>
        <v>140</v>
      </c>
    </row>
    <row r="22" spans="1:12" ht="60" x14ac:dyDescent="0.25">
      <c r="A22" s="117" t="s">
        <v>187</v>
      </c>
      <c r="B22" s="118" t="s">
        <v>17</v>
      </c>
      <c r="C22" s="118" t="s">
        <v>78</v>
      </c>
      <c r="D22" s="118" t="s">
        <v>176</v>
      </c>
      <c r="E22" s="118" t="s">
        <v>149</v>
      </c>
      <c r="F22" s="114" t="s">
        <v>67</v>
      </c>
      <c r="G22" s="119" t="s">
        <v>48</v>
      </c>
      <c r="H22" s="119" t="s">
        <v>52</v>
      </c>
      <c r="I22" s="135" t="s">
        <v>175</v>
      </c>
      <c r="J22" s="110">
        <f>'Приложение 3'!J66</f>
        <v>140</v>
      </c>
      <c r="K22" s="110">
        <f>'Приложение 3'!K66</f>
        <v>93.8</v>
      </c>
      <c r="L22" s="110">
        <f>'Приложение 3'!L66</f>
        <v>140</v>
      </c>
    </row>
    <row r="23" spans="1:12" ht="108.75" customHeight="1" x14ac:dyDescent="0.25">
      <c r="A23" s="26" t="str">
        <f>'Приложение 3'!A51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23" s="118" t="s">
        <v>204</v>
      </c>
      <c r="C23" s="118"/>
      <c r="D23" s="118"/>
      <c r="E23" s="118"/>
      <c r="F23" s="37"/>
      <c r="G23" s="113"/>
      <c r="H23" s="113"/>
      <c r="I23" s="113"/>
      <c r="J23" s="109">
        <f>J24</f>
        <v>404</v>
      </c>
      <c r="K23" s="109">
        <f>K24</f>
        <v>428</v>
      </c>
      <c r="L23" s="109">
        <f>L24</f>
        <v>446</v>
      </c>
    </row>
    <row r="24" spans="1:12" ht="75" x14ac:dyDescent="0.25">
      <c r="A24" s="26" t="str">
        <f>'Приложение 3'!A52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24" s="118" t="s">
        <v>204</v>
      </c>
      <c r="C24" s="118" t="s">
        <v>78</v>
      </c>
      <c r="D24" s="118" t="s">
        <v>35</v>
      </c>
      <c r="E24" s="118"/>
      <c r="F24" s="37"/>
      <c r="G24" s="113"/>
      <c r="H24" s="113"/>
      <c r="I24" s="113"/>
      <c r="J24" s="110">
        <f t="shared" ref="J24:J25" si="6">J25</f>
        <v>404</v>
      </c>
      <c r="K24" s="110">
        <f t="shared" ref="K24:K25" si="7">K25</f>
        <v>428</v>
      </c>
      <c r="L24" s="110">
        <f t="shared" ref="L24:L25" si="8">L25</f>
        <v>446</v>
      </c>
    </row>
    <row r="25" spans="1:12" ht="390" x14ac:dyDescent="0.25">
      <c r="A25" s="26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18" t="s">
        <v>204</v>
      </c>
      <c r="C25" s="118" t="s">
        <v>78</v>
      </c>
      <c r="D25" s="118" t="s">
        <v>35</v>
      </c>
      <c r="E25" s="118" t="s">
        <v>222</v>
      </c>
      <c r="F25" s="37"/>
      <c r="G25" s="113"/>
      <c r="H25" s="113"/>
      <c r="I25" s="113"/>
      <c r="J25" s="110">
        <f t="shared" si="6"/>
        <v>404</v>
      </c>
      <c r="K25" s="110">
        <f t="shared" si="7"/>
        <v>428</v>
      </c>
      <c r="L25" s="110">
        <f t="shared" si="8"/>
        <v>446</v>
      </c>
    </row>
    <row r="26" spans="1:12" ht="60" x14ac:dyDescent="0.25">
      <c r="A26" s="117" t="s">
        <v>206</v>
      </c>
      <c r="B26" s="118" t="s">
        <v>204</v>
      </c>
      <c r="C26" s="118" t="s">
        <v>78</v>
      </c>
      <c r="D26" s="118" t="s">
        <v>35</v>
      </c>
      <c r="E26" s="118" t="s">
        <v>222</v>
      </c>
      <c r="F26" s="37" t="s">
        <v>66</v>
      </c>
      <c r="G26" s="113"/>
      <c r="H26" s="113"/>
      <c r="I26" s="113"/>
      <c r="J26" s="110">
        <f t="shared" ref="J26:J29" si="9">J27</f>
        <v>404</v>
      </c>
      <c r="K26" s="110">
        <f t="shared" ref="K26:K29" si="10">K27</f>
        <v>428</v>
      </c>
      <c r="L26" s="110">
        <f t="shared" ref="L26:L29" si="11">L27</f>
        <v>446</v>
      </c>
    </row>
    <row r="27" spans="1:12" ht="60" x14ac:dyDescent="0.25">
      <c r="A27" s="117" t="s">
        <v>44</v>
      </c>
      <c r="B27" s="118" t="s">
        <v>204</v>
      </c>
      <c r="C27" s="118" t="s">
        <v>78</v>
      </c>
      <c r="D27" s="118" t="s">
        <v>35</v>
      </c>
      <c r="E27" s="118" t="s">
        <v>222</v>
      </c>
      <c r="F27" s="37" t="s">
        <v>67</v>
      </c>
      <c r="G27" s="113"/>
      <c r="H27" s="113"/>
      <c r="I27" s="113"/>
      <c r="J27" s="110">
        <f t="shared" si="9"/>
        <v>404</v>
      </c>
      <c r="K27" s="110">
        <f t="shared" si="10"/>
        <v>428</v>
      </c>
      <c r="L27" s="110">
        <f t="shared" si="11"/>
        <v>446</v>
      </c>
    </row>
    <row r="28" spans="1:12" ht="15" x14ac:dyDescent="0.25">
      <c r="A28" s="116" t="s">
        <v>53</v>
      </c>
      <c r="B28" s="118" t="s">
        <v>204</v>
      </c>
      <c r="C28" s="118" t="s">
        <v>78</v>
      </c>
      <c r="D28" s="118" t="s">
        <v>35</v>
      </c>
      <c r="E28" s="118" t="s">
        <v>222</v>
      </c>
      <c r="F28" s="37" t="s">
        <v>67</v>
      </c>
      <c r="G28" s="115" t="s">
        <v>43</v>
      </c>
      <c r="H28" s="115"/>
      <c r="I28" s="115"/>
      <c r="J28" s="110">
        <f t="shared" si="9"/>
        <v>404</v>
      </c>
      <c r="K28" s="110">
        <f t="shared" si="10"/>
        <v>428</v>
      </c>
      <c r="L28" s="110">
        <f t="shared" si="11"/>
        <v>446</v>
      </c>
    </row>
    <row r="29" spans="1:12" ht="30" x14ac:dyDescent="0.25">
      <c r="A29" s="117" t="str">
        <f>'Приложение 3'!A50</f>
        <v>Дорожное хозяйство (дорожные фонды)</v>
      </c>
      <c r="B29" s="118" t="s">
        <v>204</v>
      </c>
      <c r="C29" s="118" t="s">
        <v>78</v>
      </c>
      <c r="D29" s="118" t="s">
        <v>35</v>
      </c>
      <c r="E29" s="118" t="s">
        <v>222</v>
      </c>
      <c r="F29" s="37" t="s">
        <v>67</v>
      </c>
      <c r="G29" s="115" t="s">
        <v>43</v>
      </c>
      <c r="H29" s="115" t="s">
        <v>56</v>
      </c>
      <c r="I29" s="115"/>
      <c r="J29" s="110">
        <f t="shared" si="9"/>
        <v>404</v>
      </c>
      <c r="K29" s="110">
        <f t="shared" si="10"/>
        <v>428</v>
      </c>
      <c r="L29" s="110">
        <f t="shared" si="11"/>
        <v>446</v>
      </c>
    </row>
    <row r="30" spans="1:12" ht="60" x14ac:dyDescent="0.25">
      <c r="A30" s="117" t="s">
        <v>187</v>
      </c>
      <c r="B30" s="118" t="s">
        <v>204</v>
      </c>
      <c r="C30" s="118" t="s">
        <v>78</v>
      </c>
      <c r="D30" s="118" t="s">
        <v>35</v>
      </c>
      <c r="E30" s="118" t="s">
        <v>222</v>
      </c>
      <c r="F30" s="37" t="s">
        <v>67</v>
      </c>
      <c r="G30" s="115" t="s">
        <v>43</v>
      </c>
      <c r="H30" s="115" t="s">
        <v>56</v>
      </c>
      <c r="I30" s="134" t="s">
        <v>175</v>
      </c>
      <c r="J30" s="110">
        <f>'Приложение 3'!J55</f>
        <v>404</v>
      </c>
      <c r="K30" s="110">
        <f>'Приложение 3'!K55</f>
        <v>428</v>
      </c>
      <c r="L30" s="110">
        <f>'Приложение 3'!L55</f>
        <v>446</v>
      </c>
    </row>
    <row r="31" spans="1:12" ht="76.5" customHeight="1" x14ac:dyDescent="0.25">
      <c r="A31" s="117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31" s="118">
        <v>65</v>
      </c>
      <c r="C31" s="118"/>
      <c r="D31" s="118"/>
      <c r="E31" s="118"/>
      <c r="F31" s="114"/>
      <c r="G31" s="113"/>
      <c r="H31" s="113"/>
      <c r="I31" s="113"/>
      <c r="J31" s="110">
        <f>J32+J45</f>
        <v>1342.4</v>
      </c>
      <c r="K31" s="110">
        <f>K32+K45</f>
        <v>980.60000000000014</v>
      </c>
      <c r="L31" s="110">
        <f>L32+L45</f>
        <v>963.59999999999991</v>
      </c>
    </row>
    <row r="32" spans="1:12" ht="15" x14ac:dyDescent="0.25">
      <c r="A32" s="117" t="s">
        <v>38</v>
      </c>
      <c r="B32" s="118">
        <v>65</v>
      </c>
      <c r="C32" s="118">
        <v>1</v>
      </c>
      <c r="D32" s="118"/>
      <c r="E32" s="118"/>
      <c r="F32" s="114"/>
      <c r="G32" s="113"/>
      <c r="H32" s="113"/>
      <c r="I32" s="113"/>
      <c r="J32" s="110">
        <f>J33</f>
        <v>622</v>
      </c>
      <c r="K32" s="110">
        <f>K33+K39</f>
        <v>339.3</v>
      </c>
      <c r="L32" s="110">
        <f>L33+L39</f>
        <v>327.7</v>
      </c>
    </row>
    <row r="33" spans="1:12" ht="35.25" customHeight="1" x14ac:dyDescent="0.25">
      <c r="A33" s="117" t="s">
        <v>39</v>
      </c>
      <c r="B33" s="118">
        <v>65</v>
      </c>
      <c r="C33" s="118">
        <v>1</v>
      </c>
      <c r="D33" s="118" t="s">
        <v>62</v>
      </c>
      <c r="E33" s="118" t="s">
        <v>73</v>
      </c>
      <c r="F33" s="114"/>
      <c r="G33" s="113"/>
      <c r="H33" s="113"/>
      <c r="I33" s="113"/>
      <c r="J33" s="110">
        <f>J34</f>
        <v>622</v>
      </c>
      <c r="K33" s="110">
        <f t="shared" ref="K33:L37" si="12">K34</f>
        <v>310.7</v>
      </c>
      <c r="L33" s="110">
        <f t="shared" si="12"/>
        <v>269</v>
      </c>
    </row>
    <row r="34" spans="1:12" ht="120" x14ac:dyDescent="0.25">
      <c r="A34" s="117" t="s">
        <v>40</v>
      </c>
      <c r="B34" s="118">
        <v>65</v>
      </c>
      <c r="C34" s="118">
        <v>1</v>
      </c>
      <c r="D34" s="118" t="s">
        <v>62</v>
      </c>
      <c r="E34" s="118" t="s">
        <v>73</v>
      </c>
      <c r="F34" s="114" t="s">
        <v>64</v>
      </c>
      <c r="G34" s="113"/>
      <c r="H34" s="113"/>
      <c r="I34" s="113"/>
      <c r="J34" s="110">
        <f t="shared" ref="J34:J37" si="13">J35</f>
        <v>622</v>
      </c>
      <c r="K34" s="110">
        <f t="shared" si="12"/>
        <v>310.7</v>
      </c>
      <c r="L34" s="110">
        <f t="shared" si="12"/>
        <v>269</v>
      </c>
    </row>
    <row r="35" spans="1:12" ht="45" x14ac:dyDescent="0.25">
      <c r="A35" s="117" t="s">
        <v>41</v>
      </c>
      <c r="B35" s="118">
        <v>65</v>
      </c>
      <c r="C35" s="118">
        <v>1</v>
      </c>
      <c r="D35" s="118" t="s">
        <v>62</v>
      </c>
      <c r="E35" s="118" t="s">
        <v>73</v>
      </c>
      <c r="F35" s="114" t="s">
        <v>65</v>
      </c>
      <c r="G35" s="113"/>
      <c r="H35" s="113"/>
      <c r="I35" s="113"/>
      <c r="J35" s="110">
        <f t="shared" si="13"/>
        <v>622</v>
      </c>
      <c r="K35" s="110">
        <f t="shared" si="12"/>
        <v>310.7</v>
      </c>
      <c r="L35" s="110">
        <f t="shared" si="12"/>
        <v>269</v>
      </c>
    </row>
    <row r="36" spans="1:12" ht="15" x14ac:dyDescent="0.25">
      <c r="A36" s="117" t="s">
        <v>34</v>
      </c>
      <c r="B36" s="118">
        <v>65</v>
      </c>
      <c r="C36" s="118">
        <v>1</v>
      </c>
      <c r="D36" s="118" t="s">
        <v>62</v>
      </c>
      <c r="E36" s="118" t="s">
        <v>73</v>
      </c>
      <c r="F36" s="114" t="s">
        <v>65</v>
      </c>
      <c r="G36" s="115" t="s">
        <v>35</v>
      </c>
      <c r="H36" s="115"/>
      <c r="I36" s="115"/>
      <c r="J36" s="110">
        <f t="shared" si="13"/>
        <v>622</v>
      </c>
      <c r="K36" s="110">
        <f t="shared" si="12"/>
        <v>310.7</v>
      </c>
      <c r="L36" s="110">
        <f t="shared" si="12"/>
        <v>269</v>
      </c>
    </row>
    <row r="37" spans="1:12" ht="60" x14ac:dyDescent="0.25">
      <c r="A37" s="24" t="s">
        <v>36</v>
      </c>
      <c r="B37" s="118">
        <v>65</v>
      </c>
      <c r="C37" s="118">
        <v>1</v>
      </c>
      <c r="D37" s="118" t="s">
        <v>62</v>
      </c>
      <c r="E37" s="118" t="s">
        <v>73</v>
      </c>
      <c r="F37" s="114" t="s">
        <v>65</v>
      </c>
      <c r="G37" s="115" t="s">
        <v>35</v>
      </c>
      <c r="H37" s="115" t="s">
        <v>37</v>
      </c>
      <c r="I37" s="115"/>
      <c r="J37" s="110">
        <f t="shared" si="13"/>
        <v>622</v>
      </c>
      <c r="K37" s="110">
        <f t="shared" si="12"/>
        <v>310.7</v>
      </c>
      <c r="L37" s="110">
        <f t="shared" si="12"/>
        <v>269</v>
      </c>
    </row>
    <row r="38" spans="1:12" ht="60" x14ac:dyDescent="0.25">
      <c r="A38" s="117" t="s">
        <v>187</v>
      </c>
      <c r="B38" s="118">
        <v>65</v>
      </c>
      <c r="C38" s="118">
        <v>1</v>
      </c>
      <c r="D38" s="118" t="s">
        <v>62</v>
      </c>
      <c r="E38" s="118" t="s">
        <v>73</v>
      </c>
      <c r="F38" s="114" t="s">
        <v>65</v>
      </c>
      <c r="G38" s="115" t="s">
        <v>35</v>
      </c>
      <c r="H38" s="115" t="s">
        <v>37</v>
      </c>
      <c r="I38" s="134" t="s">
        <v>175</v>
      </c>
      <c r="J38" s="110">
        <f>'Приложение 3'!J14</f>
        <v>622</v>
      </c>
      <c r="K38" s="110">
        <f>'Приложение 3'!K14</f>
        <v>310.7</v>
      </c>
      <c r="L38" s="110">
        <f>'Приложение 3'!L14</f>
        <v>269</v>
      </c>
    </row>
    <row r="39" spans="1:12" ht="15" x14ac:dyDescent="0.25">
      <c r="A39" s="117" t="str">
        <f>'Приложение 4'!A78</f>
        <v>Условно утвержденные расходы</v>
      </c>
      <c r="B39" s="118" t="s">
        <v>179</v>
      </c>
      <c r="C39" s="118" t="s">
        <v>8</v>
      </c>
      <c r="D39" s="118" t="s">
        <v>62</v>
      </c>
      <c r="E39" s="118" t="s">
        <v>180</v>
      </c>
      <c r="F39" s="114"/>
      <c r="G39" s="115"/>
      <c r="H39" s="115"/>
      <c r="I39" s="134"/>
      <c r="J39" s="110"/>
      <c r="K39" s="110">
        <f t="shared" ref="K39:L43" si="14">K40</f>
        <v>28.6</v>
      </c>
      <c r="L39" s="110">
        <f t="shared" si="14"/>
        <v>58.7</v>
      </c>
    </row>
    <row r="40" spans="1:12" ht="15" x14ac:dyDescent="0.25">
      <c r="A40" s="117" t="str">
        <f>'Приложение 4'!A79</f>
        <v>Иные бюджетные ассигнования</v>
      </c>
      <c r="B40" s="118" t="s">
        <v>179</v>
      </c>
      <c r="C40" s="118" t="s">
        <v>8</v>
      </c>
      <c r="D40" s="118" t="s">
        <v>62</v>
      </c>
      <c r="E40" s="118" t="s">
        <v>180</v>
      </c>
      <c r="F40" s="114" t="s">
        <v>68</v>
      </c>
      <c r="G40" s="115"/>
      <c r="H40" s="115"/>
      <c r="I40" s="134"/>
      <c r="J40" s="110"/>
      <c r="K40" s="110">
        <f t="shared" si="14"/>
        <v>28.6</v>
      </c>
      <c r="L40" s="110">
        <f t="shared" si="14"/>
        <v>58.7</v>
      </c>
    </row>
    <row r="41" spans="1:12" ht="15" x14ac:dyDescent="0.25">
      <c r="A41" s="117" t="str">
        <f>'Приложение 4'!A80</f>
        <v>Резервные средства</v>
      </c>
      <c r="B41" s="118" t="s">
        <v>179</v>
      </c>
      <c r="C41" s="118" t="s">
        <v>8</v>
      </c>
      <c r="D41" s="118" t="s">
        <v>62</v>
      </c>
      <c r="E41" s="118" t="s">
        <v>180</v>
      </c>
      <c r="F41" s="114" t="s">
        <v>70</v>
      </c>
      <c r="G41" s="115"/>
      <c r="H41" s="115"/>
      <c r="I41" s="134"/>
      <c r="J41" s="110"/>
      <c r="K41" s="110">
        <f t="shared" si="14"/>
        <v>28.6</v>
      </c>
      <c r="L41" s="110">
        <f t="shared" si="14"/>
        <v>58.7</v>
      </c>
    </row>
    <row r="42" spans="1:12" ht="15" x14ac:dyDescent="0.25">
      <c r="A42" s="117" t="str">
        <f>'Приложение 4'!A74</f>
        <v>Условно утвержденные расходы</v>
      </c>
      <c r="B42" s="118" t="s">
        <v>179</v>
      </c>
      <c r="C42" s="118" t="s">
        <v>8</v>
      </c>
      <c r="D42" s="118" t="s">
        <v>62</v>
      </c>
      <c r="E42" s="118" t="s">
        <v>180</v>
      </c>
      <c r="F42" s="114" t="s">
        <v>70</v>
      </c>
      <c r="G42" s="141" t="s">
        <v>178</v>
      </c>
      <c r="H42" s="115"/>
      <c r="I42" s="134"/>
      <c r="J42" s="110"/>
      <c r="K42" s="110">
        <f t="shared" si="14"/>
        <v>28.6</v>
      </c>
      <c r="L42" s="110">
        <f t="shared" si="14"/>
        <v>58.7</v>
      </c>
    </row>
    <row r="43" spans="1:12" ht="15" x14ac:dyDescent="0.25">
      <c r="A43" s="117" t="str">
        <f>'Приложение 4'!A75</f>
        <v>Условно утвержденные расходы</v>
      </c>
      <c r="B43" s="118" t="s">
        <v>179</v>
      </c>
      <c r="C43" s="118" t="s">
        <v>8</v>
      </c>
      <c r="D43" s="118" t="s">
        <v>62</v>
      </c>
      <c r="E43" s="118" t="s">
        <v>180</v>
      </c>
      <c r="F43" s="114" t="s">
        <v>70</v>
      </c>
      <c r="G43" s="141" t="s">
        <v>178</v>
      </c>
      <c r="H43" s="141" t="s">
        <v>178</v>
      </c>
      <c r="I43" s="134"/>
      <c r="J43" s="110"/>
      <c r="K43" s="110">
        <f t="shared" si="14"/>
        <v>28.6</v>
      </c>
      <c r="L43" s="110">
        <f t="shared" si="14"/>
        <v>58.7</v>
      </c>
    </row>
    <row r="44" spans="1:12" ht="60" x14ac:dyDescent="0.25">
      <c r="A44" s="117" t="s">
        <v>187</v>
      </c>
      <c r="B44" s="118" t="s">
        <v>179</v>
      </c>
      <c r="C44" s="118" t="s">
        <v>8</v>
      </c>
      <c r="D44" s="118" t="s">
        <v>62</v>
      </c>
      <c r="E44" s="118" t="s">
        <v>180</v>
      </c>
      <c r="F44" s="114" t="s">
        <v>70</v>
      </c>
      <c r="G44" s="141" t="s">
        <v>178</v>
      </c>
      <c r="H44" s="141" t="s">
        <v>178</v>
      </c>
      <c r="I44" s="141" t="s">
        <v>175</v>
      </c>
      <c r="J44" s="110"/>
      <c r="K44" s="110">
        <f>'Приложение 4'!J80</f>
        <v>28.6</v>
      </c>
      <c r="L44" s="110">
        <f>'Приложение 4'!K80</f>
        <v>58.7</v>
      </c>
    </row>
    <row r="45" spans="1:12" ht="47.25" customHeight="1" x14ac:dyDescent="0.25">
      <c r="A45" s="24" t="str">
        <f>'Приложение 3'!A17</f>
        <v>Расходы в рамках обеспечения деятельности администрации Пушкинского сельского поселения</v>
      </c>
      <c r="B45" s="118">
        <v>65</v>
      </c>
      <c r="C45" s="118">
        <v>2</v>
      </c>
      <c r="D45" s="118"/>
      <c r="E45" s="118"/>
      <c r="F45" s="37"/>
      <c r="G45" s="113"/>
      <c r="H45" s="113"/>
      <c r="I45" s="113"/>
      <c r="J45" s="110">
        <f>J46+J52+J63</f>
        <v>720.4</v>
      </c>
      <c r="K45" s="110">
        <f>K46+K52</f>
        <v>641.30000000000007</v>
      </c>
      <c r="L45" s="110">
        <f>L46+L52</f>
        <v>635.9</v>
      </c>
    </row>
    <row r="46" spans="1:12" ht="48.75" customHeight="1" x14ac:dyDescent="0.25">
      <c r="A46" s="117" t="s">
        <v>45</v>
      </c>
      <c r="B46" s="118">
        <v>65</v>
      </c>
      <c r="C46" s="118">
        <v>2</v>
      </c>
      <c r="D46" s="118" t="s">
        <v>62</v>
      </c>
      <c r="E46" s="118" t="s">
        <v>74</v>
      </c>
      <c r="F46" s="37"/>
      <c r="G46" s="113"/>
      <c r="H46" s="113"/>
      <c r="I46" s="113"/>
      <c r="J46" s="110">
        <f>J47</f>
        <v>539</v>
      </c>
      <c r="K46" s="110">
        <f t="shared" ref="K46:L46" si="15">K47</f>
        <v>535.6</v>
      </c>
      <c r="L46" s="110">
        <f t="shared" si="15"/>
        <v>486.5</v>
      </c>
    </row>
    <row r="47" spans="1:12" ht="46.5" customHeight="1" x14ac:dyDescent="0.25">
      <c r="A47" s="117" t="s">
        <v>40</v>
      </c>
      <c r="B47" s="118">
        <v>65</v>
      </c>
      <c r="C47" s="118">
        <v>2</v>
      </c>
      <c r="D47" s="118" t="s">
        <v>62</v>
      </c>
      <c r="E47" s="118" t="s">
        <v>74</v>
      </c>
      <c r="F47" s="37" t="s">
        <v>64</v>
      </c>
      <c r="G47" s="113"/>
      <c r="H47" s="113"/>
      <c r="I47" s="113"/>
      <c r="J47" s="110">
        <f t="shared" ref="J47:J50" si="16">J48</f>
        <v>539</v>
      </c>
      <c r="K47" s="110">
        <f t="shared" ref="K47:K50" si="17">K48</f>
        <v>535.6</v>
      </c>
      <c r="L47" s="110">
        <f t="shared" ref="L47:L50" si="18">L48</f>
        <v>486.5</v>
      </c>
    </row>
    <row r="48" spans="1:12" ht="22.5" customHeight="1" x14ac:dyDescent="0.25">
      <c r="A48" s="117" t="s">
        <v>41</v>
      </c>
      <c r="B48" s="118">
        <v>65</v>
      </c>
      <c r="C48" s="118">
        <v>2</v>
      </c>
      <c r="D48" s="118" t="s">
        <v>62</v>
      </c>
      <c r="E48" s="118" t="s">
        <v>74</v>
      </c>
      <c r="F48" s="37" t="s">
        <v>65</v>
      </c>
      <c r="G48" s="113"/>
      <c r="H48" s="113"/>
      <c r="I48" s="113"/>
      <c r="J48" s="110">
        <f t="shared" si="16"/>
        <v>539</v>
      </c>
      <c r="K48" s="110">
        <f t="shared" si="17"/>
        <v>535.6</v>
      </c>
      <c r="L48" s="110">
        <f t="shared" si="18"/>
        <v>486.5</v>
      </c>
    </row>
    <row r="49" spans="1:12" ht="20.25" customHeight="1" x14ac:dyDescent="0.25">
      <c r="A49" s="117" t="s">
        <v>34</v>
      </c>
      <c r="B49" s="118">
        <v>65</v>
      </c>
      <c r="C49" s="118">
        <v>2</v>
      </c>
      <c r="D49" s="118" t="s">
        <v>62</v>
      </c>
      <c r="E49" s="118" t="s">
        <v>74</v>
      </c>
      <c r="F49" s="37" t="s">
        <v>65</v>
      </c>
      <c r="G49" s="115" t="s">
        <v>35</v>
      </c>
      <c r="H49" s="115"/>
      <c r="I49" s="115"/>
      <c r="J49" s="110">
        <f t="shared" si="16"/>
        <v>539</v>
      </c>
      <c r="K49" s="110">
        <f t="shared" si="17"/>
        <v>535.6</v>
      </c>
      <c r="L49" s="110">
        <f t="shared" si="18"/>
        <v>486.5</v>
      </c>
    </row>
    <row r="50" spans="1:12" ht="60.75" customHeight="1" x14ac:dyDescent="0.25">
      <c r="A50" s="24" t="s">
        <v>42</v>
      </c>
      <c r="B50" s="118">
        <v>65</v>
      </c>
      <c r="C50" s="118">
        <v>2</v>
      </c>
      <c r="D50" s="118" t="s">
        <v>62</v>
      </c>
      <c r="E50" s="118" t="s">
        <v>74</v>
      </c>
      <c r="F50" s="37" t="s">
        <v>65</v>
      </c>
      <c r="G50" s="115" t="s">
        <v>35</v>
      </c>
      <c r="H50" s="115" t="s">
        <v>43</v>
      </c>
      <c r="I50" s="115"/>
      <c r="J50" s="110">
        <f t="shared" si="16"/>
        <v>539</v>
      </c>
      <c r="K50" s="110">
        <f t="shared" si="17"/>
        <v>535.6</v>
      </c>
      <c r="L50" s="110">
        <f t="shared" si="18"/>
        <v>486.5</v>
      </c>
    </row>
    <row r="51" spans="1:12" ht="46.5" customHeight="1" x14ac:dyDescent="0.25">
      <c r="A51" s="117" t="s">
        <v>187</v>
      </c>
      <c r="B51" s="118">
        <v>65</v>
      </c>
      <c r="C51" s="118">
        <v>2</v>
      </c>
      <c r="D51" s="118" t="s">
        <v>62</v>
      </c>
      <c r="E51" s="118" t="s">
        <v>74</v>
      </c>
      <c r="F51" s="37" t="s">
        <v>65</v>
      </c>
      <c r="G51" s="115" t="s">
        <v>35</v>
      </c>
      <c r="H51" s="115" t="s">
        <v>43</v>
      </c>
      <c r="I51" s="134" t="s">
        <v>175</v>
      </c>
      <c r="J51" s="110">
        <f>'Приложение 3'!J20</f>
        <v>539</v>
      </c>
      <c r="K51" s="110">
        <f>'Приложение 3'!K20</f>
        <v>535.6</v>
      </c>
      <c r="L51" s="110">
        <f>'Приложение 3'!L20</f>
        <v>486.5</v>
      </c>
    </row>
    <row r="52" spans="1:12" ht="45" x14ac:dyDescent="0.25">
      <c r="A52" s="117" t="str">
        <f>'Приложение 3'!A21</f>
        <v>Расходы на обеспечение выполнения функций органов местного самоуправления</v>
      </c>
      <c r="B52" s="118" t="s">
        <v>179</v>
      </c>
      <c r="C52" s="118" t="s">
        <v>9</v>
      </c>
      <c r="D52" s="118" t="s">
        <v>62</v>
      </c>
      <c r="E52" s="118" t="s">
        <v>75</v>
      </c>
      <c r="F52" s="37"/>
      <c r="G52" s="115"/>
      <c r="H52" s="115"/>
      <c r="I52" s="134"/>
      <c r="J52" s="110">
        <f>J53+J58</f>
        <v>131.4</v>
      </c>
      <c r="K52" s="110">
        <f>K53+K58</f>
        <v>105.7</v>
      </c>
      <c r="L52" s="110">
        <f>L53+L58</f>
        <v>149.4</v>
      </c>
    </row>
    <row r="53" spans="1:12" ht="48" customHeight="1" x14ac:dyDescent="0.25">
      <c r="A53" s="117" t="s">
        <v>206</v>
      </c>
      <c r="B53" s="118">
        <v>65</v>
      </c>
      <c r="C53" s="118">
        <v>2</v>
      </c>
      <c r="D53" s="118" t="s">
        <v>62</v>
      </c>
      <c r="E53" s="118" t="s">
        <v>75</v>
      </c>
      <c r="F53" s="37" t="s">
        <v>66</v>
      </c>
      <c r="G53" s="113"/>
      <c r="H53" s="113"/>
      <c r="I53" s="113"/>
      <c r="J53" s="110">
        <f>J54</f>
        <v>129.4</v>
      </c>
      <c r="K53" s="110">
        <f>K54</f>
        <v>103.7</v>
      </c>
      <c r="L53" s="110">
        <f>L54</f>
        <v>147.4</v>
      </c>
    </row>
    <row r="54" spans="1:12" ht="60" x14ac:dyDescent="0.25">
      <c r="A54" s="117" t="s">
        <v>44</v>
      </c>
      <c r="B54" s="118">
        <v>65</v>
      </c>
      <c r="C54" s="118">
        <v>2</v>
      </c>
      <c r="D54" s="118" t="s">
        <v>62</v>
      </c>
      <c r="E54" s="118" t="s">
        <v>75</v>
      </c>
      <c r="F54" s="37" t="s">
        <v>67</v>
      </c>
      <c r="G54" s="113"/>
      <c r="H54" s="113"/>
      <c r="I54" s="113"/>
      <c r="J54" s="110">
        <f>J55</f>
        <v>129.4</v>
      </c>
      <c r="K54" s="110">
        <f t="shared" ref="K54:K56" si="19">K55</f>
        <v>103.7</v>
      </c>
      <c r="L54" s="110">
        <f t="shared" ref="L54:L56" si="20">L55</f>
        <v>147.4</v>
      </c>
    </row>
    <row r="55" spans="1:12" ht="19.5" customHeight="1" x14ac:dyDescent="0.25">
      <c r="A55" s="117" t="s">
        <v>34</v>
      </c>
      <c r="B55" s="118">
        <v>65</v>
      </c>
      <c r="C55" s="118">
        <v>2</v>
      </c>
      <c r="D55" s="118" t="s">
        <v>62</v>
      </c>
      <c r="E55" s="118" t="s">
        <v>75</v>
      </c>
      <c r="F55" s="37" t="s">
        <v>67</v>
      </c>
      <c r="G55" s="115" t="s">
        <v>35</v>
      </c>
      <c r="H55" s="115"/>
      <c r="I55" s="115"/>
      <c r="J55" s="110">
        <f t="shared" ref="J55:J56" si="21">J56</f>
        <v>129.4</v>
      </c>
      <c r="K55" s="110">
        <f t="shared" si="19"/>
        <v>103.7</v>
      </c>
      <c r="L55" s="110">
        <f t="shared" si="20"/>
        <v>147.4</v>
      </c>
    </row>
    <row r="56" spans="1:12" ht="91.5" customHeight="1" x14ac:dyDescent="0.25">
      <c r="A56" s="24" t="s">
        <v>42</v>
      </c>
      <c r="B56" s="118">
        <v>65</v>
      </c>
      <c r="C56" s="118">
        <v>2</v>
      </c>
      <c r="D56" s="118" t="s">
        <v>62</v>
      </c>
      <c r="E56" s="118" t="s">
        <v>75</v>
      </c>
      <c r="F56" s="37" t="s">
        <v>67</v>
      </c>
      <c r="G56" s="115" t="s">
        <v>35</v>
      </c>
      <c r="H56" s="115" t="s">
        <v>43</v>
      </c>
      <c r="I56" s="115"/>
      <c r="J56" s="110">
        <f t="shared" si="21"/>
        <v>129.4</v>
      </c>
      <c r="K56" s="110">
        <f t="shared" si="19"/>
        <v>103.7</v>
      </c>
      <c r="L56" s="110">
        <f t="shared" si="20"/>
        <v>147.4</v>
      </c>
    </row>
    <row r="57" spans="1:12" ht="60" x14ac:dyDescent="0.25">
      <c r="A57" s="117" t="s">
        <v>187</v>
      </c>
      <c r="B57" s="118">
        <v>65</v>
      </c>
      <c r="C57" s="118">
        <v>2</v>
      </c>
      <c r="D57" s="118" t="s">
        <v>62</v>
      </c>
      <c r="E57" s="118" t="s">
        <v>75</v>
      </c>
      <c r="F57" s="37" t="s">
        <v>67</v>
      </c>
      <c r="G57" s="115" t="s">
        <v>35</v>
      </c>
      <c r="H57" s="115" t="s">
        <v>43</v>
      </c>
      <c r="I57" s="134" t="s">
        <v>175</v>
      </c>
      <c r="J57" s="110">
        <f>'Приложение 3'!J23</f>
        <v>129.4</v>
      </c>
      <c r="K57" s="110">
        <f>'Приложение 3'!K23</f>
        <v>103.7</v>
      </c>
      <c r="L57" s="110">
        <f>'Приложение 3'!L23</f>
        <v>147.4</v>
      </c>
    </row>
    <row r="58" spans="1:12" ht="18" customHeight="1" x14ac:dyDescent="0.25">
      <c r="A58" s="117" t="s">
        <v>46</v>
      </c>
      <c r="B58" s="118">
        <v>65</v>
      </c>
      <c r="C58" s="118">
        <v>2</v>
      </c>
      <c r="D58" s="118" t="s">
        <v>62</v>
      </c>
      <c r="E58" s="118" t="s">
        <v>75</v>
      </c>
      <c r="F58" s="37" t="s">
        <v>68</v>
      </c>
      <c r="G58" s="113"/>
      <c r="H58" s="113"/>
      <c r="I58" s="113"/>
      <c r="J58" s="110">
        <f>J59</f>
        <v>2</v>
      </c>
      <c r="K58" s="110">
        <f t="shared" ref="K58:K61" si="22">K59</f>
        <v>2</v>
      </c>
      <c r="L58" s="110">
        <f t="shared" ref="L58:L61" si="23">L59</f>
        <v>2</v>
      </c>
    </row>
    <row r="59" spans="1:12" ht="28.5" customHeight="1" x14ac:dyDescent="0.25">
      <c r="A59" s="117" t="s">
        <v>47</v>
      </c>
      <c r="B59" s="118">
        <v>65</v>
      </c>
      <c r="C59" s="118">
        <v>2</v>
      </c>
      <c r="D59" s="118" t="s">
        <v>62</v>
      </c>
      <c r="E59" s="118" t="s">
        <v>75</v>
      </c>
      <c r="F59" s="37" t="s">
        <v>69</v>
      </c>
      <c r="G59" s="113"/>
      <c r="H59" s="113"/>
      <c r="I59" s="113"/>
      <c r="J59" s="110">
        <f t="shared" ref="J59:J61" si="24">J60</f>
        <v>2</v>
      </c>
      <c r="K59" s="110">
        <f t="shared" si="22"/>
        <v>2</v>
      </c>
      <c r="L59" s="110">
        <f t="shared" si="23"/>
        <v>2</v>
      </c>
    </row>
    <row r="60" spans="1:12" ht="15" x14ac:dyDescent="0.25">
      <c r="A60" s="117" t="s">
        <v>34</v>
      </c>
      <c r="B60" s="118">
        <v>65</v>
      </c>
      <c r="C60" s="118">
        <v>2</v>
      </c>
      <c r="D60" s="118" t="s">
        <v>62</v>
      </c>
      <c r="E60" s="118" t="s">
        <v>75</v>
      </c>
      <c r="F60" s="37" t="s">
        <v>69</v>
      </c>
      <c r="G60" s="115" t="s">
        <v>35</v>
      </c>
      <c r="H60" s="115"/>
      <c r="I60" s="115"/>
      <c r="J60" s="110">
        <f t="shared" si="24"/>
        <v>2</v>
      </c>
      <c r="K60" s="110">
        <f t="shared" si="22"/>
        <v>2</v>
      </c>
      <c r="L60" s="110">
        <f t="shared" si="23"/>
        <v>2</v>
      </c>
    </row>
    <row r="61" spans="1:12" ht="93" customHeight="1" x14ac:dyDescent="0.25">
      <c r="A61" s="24" t="s">
        <v>42</v>
      </c>
      <c r="B61" s="118">
        <v>65</v>
      </c>
      <c r="C61" s="118">
        <v>2</v>
      </c>
      <c r="D61" s="118" t="s">
        <v>62</v>
      </c>
      <c r="E61" s="118" t="s">
        <v>75</v>
      </c>
      <c r="F61" s="37" t="s">
        <v>69</v>
      </c>
      <c r="G61" s="115" t="s">
        <v>35</v>
      </c>
      <c r="H61" s="115" t="s">
        <v>43</v>
      </c>
      <c r="I61" s="115"/>
      <c r="J61" s="110">
        <f t="shared" si="24"/>
        <v>2</v>
      </c>
      <c r="K61" s="110">
        <f t="shared" si="22"/>
        <v>2</v>
      </c>
      <c r="L61" s="110">
        <f t="shared" si="23"/>
        <v>2</v>
      </c>
    </row>
    <row r="62" spans="1:12" ht="59.25" customHeight="1" x14ac:dyDescent="0.25">
      <c r="A62" s="117" t="s">
        <v>187</v>
      </c>
      <c r="B62" s="118">
        <v>65</v>
      </c>
      <c r="C62" s="118">
        <v>2</v>
      </c>
      <c r="D62" s="118" t="s">
        <v>62</v>
      </c>
      <c r="E62" s="118" t="s">
        <v>75</v>
      </c>
      <c r="F62" s="37" t="s">
        <v>69</v>
      </c>
      <c r="G62" s="115" t="s">
        <v>35</v>
      </c>
      <c r="H62" s="115" t="s">
        <v>43</v>
      </c>
      <c r="I62" s="134" t="s">
        <v>175</v>
      </c>
      <c r="J62" s="110">
        <f>'Приложение 3'!J25</f>
        <v>2</v>
      </c>
      <c r="K62" s="110">
        <f>'Приложение 3'!K25</f>
        <v>2</v>
      </c>
      <c r="L62" s="110">
        <f>'Приложение 3'!L25</f>
        <v>2</v>
      </c>
    </row>
    <row r="63" spans="1:12" ht="90" x14ac:dyDescent="0.25">
      <c r="A63" s="117" t="str">
        <f>'Приложение 3'!A26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3" s="118" t="s">
        <v>179</v>
      </c>
      <c r="C63" s="118" t="s">
        <v>9</v>
      </c>
      <c r="D63" s="118" t="s">
        <v>62</v>
      </c>
      <c r="E63" s="118" t="s">
        <v>221</v>
      </c>
      <c r="F63" s="114"/>
      <c r="G63" s="141"/>
      <c r="H63" s="141"/>
      <c r="I63" s="141"/>
      <c r="J63" s="110">
        <f>J64</f>
        <v>50</v>
      </c>
      <c r="K63" s="110"/>
      <c r="L63" s="110"/>
    </row>
    <row r="64" spans="1:12" ht="120" x14ac:dyDescent="0.25">
      <c r="A64" s="117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4" s="118" t="s">
        <v>179</v>
      </c>
      <c r="C64" s="118" t="s">
        <v>9</v>
      </c>
      <c r="D64" s="118" t="s">
        <v>62</v>
      </c>
      <c r="E64" s="118" t="s">
        <v>221</v>
      </c>
      <c r="F64" s="114" t="s">
        <v>64</v>
      </c>
      <c r="G64" s="141"/>
      <c r="H64" s="141"/>
      <c r="I64" s="141"/>
      <c r="J64" s="110">
        <f>J65</f>
        <v>50</v>
      </c>
      <c r="K64" s="110"/>
      <c r="L64" s="110"/>
    </row>
    <row r="65" spans="1:12" ht="45" x14ac:dyDescent="0.25">
      <c r="A65" s="117" t="str">
        <f>A35</f>
        <v>Расходы на выплаты персоналу государственных (муниципальных) органов</v>
      </c>
      <c r="B65" s="118" t="s">
        <v>179</v>
      </c>
      <c r="C65" s="118" t="s">
        <v>9</v>
      </c>
      <c r="D65" s="118" t="s">
        <v>62</v>
      </c>
      <c r="E65" s="118" t="s">
        <v>221</v>
      </c>
      <c r="F65" s="114" t="s">
        <v>65</v>
      </c>
      <c r="G65" s="141"/>
      <c r="H65" s="141"/>
      <c r="I65" s="141"/>
      <c r="J65" s="110">
        <f>J66</f>
        <v>50</v>
      </c>
      <c r="K65" s="110"/>
      <c r="L65" s="110"/>
    </row>
    <row r="66" spans="1:12" ht="15" x14ac:dyDescent="0.25">
      <c r="A66" s="117" t="str">
        <f>A36</f>
        <v>Общегосударственные вопросы</v>
      </c>
      <c r="B66" s="118" t="s">
        <v>179</v>
      </c>
      <c r="C66" s="118" t="s">
        <v>9</v>
      </c>
      <c r="D66" s="118" t="s">
        <v>62</v>
      </c>
      <c r="E66" s="118" t="s">
        <v>221</v>
      </c>
      <c r="F66" s="114" t="s">
        <v>65</v>
      </c>
      <c r="G66" s="163" t="s">
        <v>35</v>
      </c>
      <c r="H66" s="141"/>
      <c r="I66" s="141"/>
      <c r="J66" s="110">
        <f>J67</f>
        <v>50</v>
      </c>
      <c r="K66" s="110"/>
      <c r="L66" s="110"/>
    </row>
    <row r="67" spans="1:12" ht="60.75" customHeight="1" x14ac:dyDescent="0.25">
      <c r="A67" s="117" t="str">
        <f>A37</f>
        <v>Функционирование высшего должностного лица субъекта Российской Федерации и муниципального образования</v>
      </c>
      <c r="B67" s="118" t="s">
        <v>179</v>
      </c>
      <c r="C67" s="118" t="s">
        <v>9</v>
      </c>
      <c r="D67" s="118" t="s">
        <v>62</v>
      </c>
      <c r="E67" s="118" t="s">
        <v>221</v>
      </c>
      <c r="F67" s="114" t="s">
        <v>65</v>
      </c>
      <c r="G67" s="163" t="s">
        <v>35</v>
      </c>
      <c r="H67" s="166" t="s">
        <v>43</v>
      </c>
      <c r="I67" s="141"/>
      <c r="J67" s="110">
        <f>J68</f>
        <v>50</v>
      </c>
      <c r="K67" s="110"/>
      <c r="L67" s="110"/>
    </row>
    <row r="68" spans="1:12" ht="60" x14ac:dyDescent="0.25">
      <c r="A68" s="117" t="str">
        <f>A44</f>
        <v>Администрация Пушкинского сельского поселения Ромодановского муниципального района Республики Мордовия</v>
      </c>
      <c r="B68" s="118" t="s">
        <v>179</v>
      </c>
      <c r="C68" s="118" t="s">
        <v>9</v>
      </c>
      <c r="D68" s="118" t="s">
        <v>62</v>
      </c>
      <c r="E68" s="118" t="s">
        <v>221</v>
      </c>
      <c r="F68" s="114" t="s">
        <v>65</v>
      </c>
      <c r="G68" s="163" t="s">
        <v>35</v>
      </c>
      <c r="H68" s="166" t="s">
        <v>43</v>
      </c>
      <c r="I68" s="163" t="s">
        <v>175</v>
      </c>
      <c r="J68" s="110">
        <f>'Приложение 3'!J28</f>
        <v>50</v>
      </c>
      <c r="K68" s="110"/>
      <c r="L68" s="110"/>
    </row>
    <row r="69" spans="1:12" ht="79.5" customHeight="1" x14ac:dyDescent="0.25">
      <c r="A69" s="117" t="str">
        <f>'Приложение 3'!A69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69" s="118" t="s">
        <v>77</v>
      </c>
      <c r="C69" s="118"/>
      <c r="D69" s="118"/>
      <c r="E69" s="118"/>
      <c r="F69" s="37"/>
      <c r="G69" s="115"/>
      <c r="H69" s="115"/>
      <c r="I69" s="134"/>
      <c r="J69" s="110">
        <f>J70</f>
        <v>278.2</v>
      </c>
      <c r="K69" s="110">
        <f>K70</f>
        <v>304.60000000000002</v>
      </c>
      <c r="L69" s="110">
        <f>L70</f>
        <v>372</v>
      </c>
    </row>
    <row r="70" spans="1:12" ht="108.75" customHeight="1" x14ac:dyDescent="0.25">
      <c r="A70" s="117" t="str">
        <f>'Приложение 3'!A70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0" s="118" t="s">
        <v>77</v>
      </c>
      <c r="C70" s="118" t="s">
        <v>8</v>
      </c>
      <c r="D70" s="118"/>
      <c r="E70" s="118"/>
      <c r="F70" s="37"/>
      <c r="G70" s="115"/>
      <c r="H70" s="115"/>
      <c r="I70" s="134"/>
      <c r="J70" s="110">
        <f>J82+J88+J94+J71</f>
        <v>278.2</v>
      </c>
      <c r="K70" s="110">
        <f>K82+K88+K94+K71</f>
        <v>304.60000000000002</v>
      </c>
      <c r="L70" s="110">
        <f>L82+L88+L94+L71</f>
        <v>372</v>
      </c>
    </row>
    <row r="71" spans="1:12" ht="120" x14ac:dyDescent="0.25">
      <c r="A71" s="117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71" s="118" t="s">
        <v>77</v>
      </c>
      <c r="C71" s="118" t="s">
        <v>8</v>
      </c>
      <c r="D71" s="118" t="s">
        <v>62</v>
      </c>
      <c r="E71" s="118" t="s">
        <v>148</v>
      </c>
      <c r="F71" s="37"/>
      <c r="G71" s="113"/>
      <c r="H71" s="113"/>
      <c r="I71" s="113"/>
      <c r="J71" s="110">
        <f>J72</f>
        <v>217.4</v>
      </c>
      <c r="K71" s="110">
        <f>K72</f>
        <v>243.8</v>
      </c>
      <c r="L71" s="110">
        <f>L72+L77</f>
        <v>311.2</v>
      </c>
    </row>
    <row r="72" spans="1:12" ht="120" x14ac:dyDescent="0.25">
      <c r="A72" s="24" t="s">
        <v>40</v>
      </c>
      <c r="B72" s="118" t="s">
        <v>77</v>
      </c>
      <c r="C72" s="118" t="s">
        <v>8</v>
      </c>
      <c r="D72" s="118" t="s">
        <v>62</v>
      </c>
      <c r="E72" s="118" t="s">
        <v>148</v>
      </c>
      <c r="F72" s="37" t="s">
        <v>64</v>
      </c>
      <c r="G72" s="113"/>
      <c r="H72" s="113"/>
      <c r="I72" s="113"/>
      <c r="J72" s="110">
        <f>J73+J77</f>
        <v>217.4</v>
      </c>
      <c r="K72" s="110">
        <f>K73+K77</f>
        <v>243.8</v>
      </c>
      <c r="L72" s="110">
        <f>L73</f>
        <v>308.2</v>
      </c>
    </row>
    <row r="73" spans="1:12" ht="45" x14ac:dyDescent="0.25">
      <c r="A73" s="24" t="s">
        <v>41</v>
      </c>
      <c r="B73" s="118" t="s">
        <v>77</v>
      </c>
      <c r="C73" s="118" t="s">
        <v>8</v>
      </c>
      <c r="D73" s="118" t="s">
        <v>62</v>
      </c>
      <c r="E73" s="118" t="s">
        <v>148</v>
      </c>
      <c r="F73" s="37" t="s">
        <v>65</v>
      </c>
      <c r="G73" s="113"/>
      <c r="H73" s="113"/>
      <c r="I73" s="113"/>
      <c r="J73" s="110">
        <f t="shared" ref="J73:K75" si="25">J74</f>
        <v>214.4</v>
      </c>
      <c r="K73" s="110">
        <f t="shared" si="25"/>
        <v>240.8</v>
      </c>
      <c r="L73" s="110">
        <f>L74</f>
        <v>308.2</v>
      </c>
    </row>
    <row r="74" spans="1:12" ht="15" x14ac:dyDescent="0.25">
      <c r="A74" s="117" t="s">
        <v>146</v>
      </c>
      <c r="B74" s="118" t="s">
        <v>77</v>
      </c>
      <c r="C74" s="118" t="s">
        <v>8</v>
      </c>
      <c r="D74" s="118" t="s">
        <v>62</v>
      </c>
      <c r="E74" s="118" t="s">
        <v>148</v>
      </c>
      <c r="F74" s="37" t="s">
        <v>65</v>
      </c>
      <c r="G74" s="115" t="s">
        <v>37</v>
      </c>
      <c r="H74" s="115"/>
      <c r="I74" s="115"/>
      <c r="J74" s="110">
        <f t="shared" si="25"/>
        <v>214.4</v>
      </c>
      <c r="K74" s="110">
        <f t="shared" si="25"/>
        <v>240.8</v>
      </c>
      <c r="L74" s="110">
        <f>L75</f>
        <v>308.2</v>
      </c>
    </row>
    <row r="75" spans="1:12" ht="30" x14ac:dyDescent="0.25">
      <c r="A75" s="117" t="s">
        <v>147</v>
      </c>
      <c r="B75" s="118" t="s">
        <v>77</v>
      </c>
      <c r="C75" s="118" t="s">
        <v>8</v>
      </c>
      <c r="D75" s="118" t="s">
        <v>62</v>
      </c>
      <c r="E75" s="118" t="s">
        <v>148</v>
      </c>
      <c r="F75" s="37" t="s">
        <v>65</v>
      </c>
      <c r="G75" s="115" t="s">
        <v>37</v>
      </c>
      <c r="H75" s="115" t="s">
        <v>52</v>
      </c>
      <c r="I75" s="115"/>
      <c r="J75" s="110">
        <f t="shared" si="25"/>
        <v>214.4</v>
      </c>
      <c r="K75" s="110">
        <f t="shared" si="25"/>
        <v>240.8</v>
      </c>
      <c r="L75" s="110">
        <f>L76</f>
        <v>308.2</v>
      </c>
    </row>
    <row r="76" spans="1:12" ht="60" x14ac:dyDescent="0.25">
      <c r="A76" s="117" t="s">
        <v>187</v>
      </c>
      <c r="B76" s="118" t="s">
        <v>77</v>
      </c>
      <c r="C76" s="118" t="s">
        <v>8</v>
      </c>
      <c r="D76" s="118" t="s">
        <v>62</v>
      </c>
      <c r="E76" s="118" t="s">
        <v>148</v>
      </c>
      <c r="F76" s="37" t="s">
        <v>65</v>
      </c>
      <c r="G76" s="115" t="s">
        <v>37</v>
      </c>
      <c r="H76" s="115" t="s">
        <v>52</v>
      </c>
      <c r="I76" s="134" t="s">
        <v>175</v>
      </c>
      <c r="J76" s="110">
        <f>'Приложение 3'!J46</f>
        <v>214.4</v>
      </c>
      <c r="K76" s="110">
        <f>'Приложение 3'!K46</f>
        <v>240.8</v>
      </c>
      <c r="L76" s="110">
        <f>'Приложение 3'!L46</f>
        <v>308.2</v>
      </c>
    </row>
    <row r="77" spans="1:12" ht="48.75" customHeight="1" x14ac:dyDescent="0.25">
      <c r="A77" s="117" t="s">
        <v>206</v>
      </c>
      <c r="B77" s="118" t="s">
        <v>77</v>
      </c>
      <c r="C77" s="118" t="s">
        <v>8</v>
      </c>
      <c r="D77" s="118" t="s">
        <v>62</v>
      </c>
      <c r="E77" s="118" t="s">
        <v>148</v>
      </c>
      <c r="F77" s="37" t="s">
        <v>66</v>
      </c>
      <c r="G77" s="113"/>
      <c r="H77" s="113"/>
      <c r="I77" s="113"/>
      <c r="J77" s="110">
        <f t="shared" ref="J77:L80" si="26">J78</f>
        <v>3</v>
      </c>
      <c r="K77" s="110">
        <f t="shared" si="26"/>
        <v>3</v>
      </c>
      <c r="L77" s="110">
        <f t="shared" si="26"/>
        <v>3</v>
      </c>
    </row>
    <row r="78" spans="1:12" ht="60" x14ac:dyDescent="0.25">
      <c r="A78" s="117" t="s">
        <v>44</v>
      </c>
      <c r="B78" s="118" t="s">
        <v>77</v>
      </c>
      <c r="C78" s="118" t="s">
        <v>8</v>
      </c>
      <c r="D78" s="118" t="s">
        <v>62</v>
      </c>
      <c r="E78" s="118" t="s">
        <v>148</v>
      </c>
      <c r="F78" s="37" t="s">
        <v>67</v>
      </c>
      <c r="G78" s="113"/>
      <c r="H78" s="113"/>
      <c r="I78" s="113"/>
      <c r="J78" s="110">
        <f t="shared" si="26"/>
        <v>3</v>
      </c>
      <c r="K78" s="110">
        <f t="shared" si="26"/>
        <v>3</v>
      </c>
      <c r="L78" s="110">
        <f t="shared" si="26"/>
        <v>3</v>
      </c>
    </row>
    <row r="79" spans="1:12" ht="15" x14ac:dyDescent="0.25">
      <c r="A79" s="117" t="s">
        <v>146</v>
      </c>
      <c r="B79" s="118" t="s">
        <v>77</v>
      </c>
      <c r="C79" s="118" t="s">
        <v>8</v>
      </c>
      <c r="D79" s="118" t="s">
        <v>62</v>
      </c>
      <c r="E79" s="118" t="s">
        <v>148</v>
      </c>
      <c r="F79" s="37" t="s">
        <v>67</v>
      </c>
      <c r="G79" s="115" t="s">
        <v>37</v>
      </c>
      <c r="H79" s="115"/>
      <c r="I79" s="115"/>
      <c r="J79" s="110">
        <f t="shared" si="26"/>
        <v>3</v>
      </c>
      <c r="K79" s="110">
        <f t="shared" si="26"/>
        <v>3</v>
      </c>
      <c r="L79" s="110">
        <f t="shared" si="26"/>
        <v>3</v>
      </c>
    </row>
    <row r="80" spans="1:12" ht="34.5" customHeight="1" x14ac:dyDescent="0.25">
      <c r="A80" s="117" t="s">
        <v>207</v>
      </c>
      <c r="B80" s="118" t="s">
        <v>77</v>
      </c>
      <c r="C80" s="118" t="s">
        <v>8</v>
      </c>
      <c r="D80" s="118" t="s">
        <v>62</v>
      </c>
      <c r="E80" s="118" t="s">
        <v>148</v>
      </c>
      <c r="F80" s="37" t="s">
        <v>67</v>
      </c>
      <c r="G80" s="115" t="s">
        <v>37</v>
      </c>
      <c r="H80" s="115" t="s">
        <v>52</v>
      </c>
      <c r="I80" s="115"/>
      <c r="J80" s="110">
        <f t="shared" si="26"/>
        <v>3</v>
      </c>
      <c r="K80" s="110">
        <f t="shared" si="26"/>
        <v>3</v>
      </c>
      <c r="L80" s="110">
        <f t="shared" si="26"/>
        <v>3</v>
      </c>
    </row>
    <row r="81" spans="1:12" ht="66" customHeight="1" x14ac:dyDescent="0.25">
      <c r="A81" s="117" t="s">
        <v>187</v>
      </c>
      <c r="B81" s="118" t="s">
        <v>77</v>
      </c>
      <c r="C81" s="118" t="s">
        <v>8</v>
      </c>
      <c r="D81" s="118" t="s">
        <v>62</v>
      </c>
      <c r="E81" s="118" t="s">
        <v>148</v>
      </c>
      <c r="F81" s="37" t="s">
        <v>67</v>
      </c>
      <c r="G81" s="115" t="s">
        <v>37</v>
      </c>
      <c r="H81" s="115" t="s">
        <v>52</v>
      </c>
      <c r="I81" s="134" t="s">
        <v>175</v>
      </c>
      <c r="J81" s="110">
        <f>'Приложение 3'!J48</f>
        <v>3</v>
      </c>
      <c r="K81" s="110">
        <f>'Приложение 3'!K48</f>
        <v>3</v>
      </c>
      <c r="L81" s="110">
        <f>'Приложение 3'!L48</f>
        <v>3</v>
      </c>
    </row>
    <row r="82" spans="1:12" ht="46.5" customHeight="1" x14ac:dyDescent="0.25">
      <c r="A82" s="117" t="str">
        <f>'Приложение 3'!A71</f>
        <v>Доплаты к пенсиям муниципальных служащих Республики Мордовия</v>
      </c>
      <c r="B82" s="118" t="s">
        <v>77</v>
      </c>
      <c r="C82" s="118" t="s">
        <v>8</v>
      </c>
      <c r="D82" s="118" t="s">
        <v>62</v>
      </c>
      <c r="E82" s="118" t="s">
        <v>80</v>
      </c>
      <c r="F82" s="37"/>
      <c r="G82" s="115"/>
      <c r="H82" s="115"/>
      <c r="I82" s="134"/>
      <c r="J82" s="110">
        <f t="shared" ref="J82:L86" si="27">J83</f>
        <v>55.4</v>
      </c>
      <c r="K82" s="110">
        <f t="shared" si="27"/>
        <v>55.3</v>
      </c>
      <c r="L82" s="110">
        <f t="shared" si="27"/>
        <v>55.3</v>
      </c>
    </row>
    <row r="83" spans="1:12" ht="34.5" customHeight="1" x14ac:dyDescent="0.25">
      <c r="A83" s="117" t="str">
        <f>'Приложение 3'!A72</f>
        <v>Социальное обеспечение и иные выплаты населению</v>
      </c>
      <c r="B83" s="118" t="s">
        <v>77</v>
      </c>
      <c r="C83" s="118" t="s">
        <v>8</v>
      </c>
      <c r="D83" s="118" t="s">
        <v>62</v>
      </c>
      <c r="E83" s="118" t="s">
        <v>80</v>
      </c>
      <c r="F83" s="37" t="s">
        <v>71</v>
      </c>
      <c r="G83" s="115"/>
      <c r="H83" s="115"/>
      <c r="I83" s="134"/>
      <c r="J83" s="110">
        <f t="shared" si="27"/>
        <v>55.4</v>
      </c>
      <c r="K83" s="110">
        <f t="shared" si="27"/>
        <v>55.3</v>
      </c>
      <c r="L83" s="110">
        <f t="shared" si="27"/>
        <v>55.3</v>
      </c>
    </row>
    <row r="84" spans="1:12" ht="32.25" customHeight="1" x14ac:dyDescent="0.25">
      <c r="A84" s="117" t="str">
        <f>'Приложение 3'!A73</f>
        <v>Публичные нормативные социальные выплаты гражданам</v>
      </c>
      <c r="B84" s="118" t="s">
        <v>77</v>
      </c>
      <c r="C84" s="118" t="s">
        <v>8</v>
      </c>
      <c r="D84" s="118" t="s">
        <v>62</v>
      </c>
      <c r="E84" s="118" t="s">
        <v>80</v>
      </c>
      <c r="F84" s="37" t="s">
        <v>72</v>
      </c>
      <c r="G84" s="115"/>
      <c r="H84" s="115"/>
      <c r="I84" s="134"/>
      <c r="J84" s="110">
        <f t="shared" si="27"/>
        <v>55.4</v>
      </c>
      <c r="K84" s="110">
        <f t="shared" si="27"/>
        <v>55.3</v>
      </c>
      <c r="L84" s="110">
        <f t="shared" si="27"/>
        <v>55.3</v>
      </c>
    </row>
    <row r="85" spans="1:12" ht="15" x14ac:dyDescent="0.25">
      <c r="A85" s="117" t="str">
        <f>'Приложение 3'!A67</f>
        <v>Социальная политика</v>
      </c>
      <c r="B85" s="118" t="s">
        <v>77</v>
      </c>
      <c r="C85" s="118" t="s">
        <v>8</v>
      </c>
      <c r="D85" s="118" t="s">
        <v>62</v>
      </c>
      <c r="E85" s="118" t="s">
        <v>80</v>
      </c>
      <c r="F85" s="37" t="s">
        <v>72</v>
      </c>
      <c r="G85" s="146" t="s">
        <v>17</v>
      </c>
      <c r="H85" s="115"/>
      <c r="I85" s="134"/>
      <c r="J85" s="110">
        <f t="shared" si="27"/>
        <v>55.4</v>
      </c>
      <c r="K85" s="110">
        <f t="shared" si="27"/>
        <v>55.3</v>
      </c>
      <c r="L85" s="110">
        <f t="shared" si="27"/>
        <v>55.3</v>
      </c>
    </row>
    <row r="86" spans="1:12" ht="15" x14ac:dyDescent="0.25">
      <c r="A86" s="117" t="str">
        <f>'Приложение 3'!A68</f>
        <v xml:space="preserve"> Пенсионное обеспечение</v>
      </c>
      <c r="B86" s="118" t="s">
        <v>77</v>
      </c>
      <c r="C86" s="118" t="s">
        <v>8</v>
      </c>
      <c r="D86" s="118" t="s">
        <v>62</v>
      </c>
      <c r="E86" s="118" t="s">
        <v>80</v>
      </c>
      <c r="F86" s="37" t="s">
        <v>72</v>
      </c>
      <c r="G86" s="146" t="s">
        <v>17</v>
      </c>
      <c r="H86" s="146" t="s">
        <v>35</v>
      </c>
      <c r="I86" s="134"/>
      <c r="J86" s="110">
        <f t="shared" si="27"/>
        <v>55.4</v>
      </c>
      <c r="K86" s="110">
        <f t="shared" si="27"/>
        <v>55.3</v>
      </c>
      <c r="L86" s="110">
        <f t="shared" si="27"/>
        <v>55.3</v>
      </c>
    </row>
    <row r="87" spans="1:12" ht="63" customHeight="1" x14ac:dyDescent="0.25">
      <c r="A87" s="117" t="str">
        <f>A62</f>
        <v>Администрация Пушкинского сельского поселения Ромодановского муниципального района Республики Мордовия</v>
      </c>
      <c r="B87" s="118" t="s">
        <v>77</v>
      </c>
      <c r="C87" s="118" t="s">
        <v>8</v>
      </c>
      <c r="D87" s="118" t="s">
        <v>62</v>
      </c>
      <c r="E87" s="118" t="s">
        <v>80</v>
      </c>
      <c r="F87" s="37" t="s">
        <v>72</v>
      </c>
      <c r="G87" s="146" t="s">
        <v>17</v>
      </c>
      <c r="H87" s="146" t="s">
        <v>35</v>
      </c>
      <c r="I87" s="146" t="s">
        <v>175</v>
      </c>
      <c r="J87" s="110">
        <f>'Приложение 3'!J73</f>
        <v>55.4</v>
      </c>
      <c r="K87" s="110">
        <f>'Приложение 3'!K73</f>
        <v>55.3</v>
      </c>
      <c r="L87" s="110">
        <f>'Приложение 3'!L73</f>
        <v>55.3</v>
      </c>
    </row>
    <row r="88" spans="1:12" ht="64.5" customHeight="1" x14ac:dyDescent="0.25">
      <c r="A88" s="117" t="str">
        <f>'Приложение 3'!A37</f>
        <v>Резервный фонд администрации Пушкинского сельского поселения Ромодановского муниципального района Республики Мордовия</v>
      </c>
      <c r="B88" s="118" t="s">
        <v>77</v>
      </c>
      <c r="C88" s="118" t="s">
        <v>8</v>
      </c>
      <c r="D88" s="118" t="s">
        <v>62</v>
      </c>
      <c r="E88" s="118" t="s">
        <v>79</v>
      </c>
      <c r="F88" s="37"/>
      <c r="G88" s="146"/>
      <c r="H88" s="146"/>
      <c r="I88" s="146"/>
      <c r="J88" s="110">
        <f t="shared" ref="J88:L92" si="28">J89</f>
        <v>5</v>
      </c>
      <c r="K88" s="110">
        <f t="shared" si="28"/>
        <v>5</v>
      </c>
      <c r="L88" s="110">
        <f t="shared" si="28"/>
        <v>5</v>
      </c>
    </row>
    <row r="89" spans="1:12" ht="19.5" customHeight="1" x14ac:dyDescent="0.25">
      <c r="A89" s="117" t="str">
        <f>'Приложение 3'!A38</f>
        <v>Иные бюджетные ассигнования</v>
      </c>
      <c r="B89" s="118" t="s">
        <v>77</v>
      </c>
      <c r="C89" s="118" t="s">
        <v>8</v>
      </c>
      <c r="D89" s="118" t="s">
        <v>62</v>
      </c>
      <c r="E89" s="118" t="s">
        <v>79</v>
      </c>
      <c r="F89" s="37" t="s">
        <v>68</v>
      </c>
      <c r="G89" s="146"/>
      <c r="H89" s="146"/>
      <c r="I89" s="146"/>
      <c r="J89" s="110">
        <f t="shared" si="28"/>
        <v>5</v>
      </c>
      <c r="K89" s="110">
        <f t="shared" si="28"/>
        <v>5</v>
      </c>
      <c r="L89" s="110">
        <f t="shared" si="28"/>
        <v>5</v>
      </c>
    </row>
    <row r="90" spans="1:12" ht="18" customHeight="1" x14ac:dyDescent="0.25">
      <c r="A90" s="117" t="str">
        <f>'Приложение 3'!A39</f>
        <v>Резервные средства</v>
      </c>
      <c r="B90" s="118" t="s">
        <v>77</v>
      </c>
      <c r="C90" s="118" t="s">
        <v>8</v>
      </c>
      <c r="D90" s="118" t="s">
        <v>62</v>
      </c>
      <c r="E90" s="118" t="s">
        <v>79</v>
      </c>
      <c r="F90" s="37" t="s">
        <v>70</v>
      </c>
      <c r="G90" s="146"/>
      <c r="H90" s="146"/>
      <c r="I90" s="146"/>
      <c r="J90" s="110">
        <f t="shared" si="28"/>
        <v>5</v>
      </c>
      <c r="K90" s="110">
        <f t="shared" si="28"/>
        <v>5</v>
      </c>
      <c r="L90" s="110">
        <f t="shared" si="28"/>
        <v>5</v>
      </c>
    </row>
    <row r="91" spans="1:12" ht="21" customHeight="1" x14ac:dyDescent="0.25">
      <c r="A91" s="117" t="str">
        <f>'Приложение 3'!A8</f>
        <v>Общегосударственные вопросы</v>
      </c>
      <c r="B91" s="118" t="s">
        <v>77</v>
      </c>
      <c r="C91" s="118" t="s">
        <v>8</v>
      </c>
      <c r="D91" s="118" t="s">
        <v>62</v>
      </c>
      <c r="E91" s="118" t="s">
        <v>79</v>
      </c>
      <c r="F91" s="37" t="s">
        <v>70</v>
      </c>
      <c r="G91" s="146" t="s">
        <v>35</v>
      </c>
      <c r="H91" s="146"/>
      <c r="I91" s="146"/>
      <c r="J91" s="110">
        <f t="shared" si="28"/>
        <v>5</v>
      </c>
      <c r="K91" s="110">
        <f t="shared" si="28"/>
        <v>5</v>
      </c>
      <c r="L91" s="110">
        <f t="shared" si="28"/>
        <v>5</v>
      </c>
    </row>
    <row r="92" spans="1:12" ht="22.5" customHeight="1" x14ac:dyDescent="0.25">
      <c r="A92" s="117" t="str">
        <f>'Приложение 3'!A34</f>
        <v xml:space="preserve">Резервные фонды </v>
      </c>
      <c r="B92" s="118" t="s">
        <v>77</v>
      </c>
      <c r="C92" s="118" t="s">
        <v>8</v>
      </c>
      <c r="D92" s="118" t="s">
        <v>62</v>
      </c>
      <c r="E92" s="118" t="s">
        <v>79</v>
      </c>
      <c r="F92" s="37" t="s">
        <v>70</v>
      </c>
      <c r="G92" s="146" t="s">
        <v>35</v>
      </c>
      <c r="H92" s="146" t="s">
        <v>18</v>
      </c>
      <c r="I92" s="146"/>
      <c r="J92" s="110">
        <f t="shared" si="28"/>
        <v>5</v>
      </c>
      <c r="K92" s="110">
        <f t="shared" si="28"/>
        <v>5</v>
      </c>
      <c r="L92" s="110">
        <f t="shared" si="28"/>
        <v>5</v>
      </c>
    </row>
    <row r="93" spans="1:12" ht="66" customHeight="1" x14ac:dyDescent="0.25">
      <c r="A93" s="117" t="str">
        <f>A87</f>
        <v>Администрация Пушкинского сельского поселения Ромодановского муниципального района Республики Мордовия</v>
      </c>
      <c r="B93" s="118" t="s">
        <v>77</v>
      </c>
      <c r="C93" s="118" t="s">
        <v>8</v>
      </c>
      <c r="D93" s="118" t="s">
        <v>62</v>
      </c>
      <c r="E93" s="118" t="s">
        <v>79</v>
      </c>
      <c r="F93" s="37" t="s">
        <v>70</v>
      </c>
      <c r="G93" s="146" t="s">
        <v>35</v>
      </c>
      <c r="H93" s="146" t="s">
        <v>18</v>
      </c>
      <c r="I93" s="148" t="s">
        <v>175</v>
      </c>
      <c r="J93" s="110">
        <f>'Приложение 3'!J39</f>
        <v>5</v>
      </c>
      <c r="K93" s="110">
        <f>'Приложение 3'!K39</f>
        <v>5</v>
      </c>
      <c r="L93" s="110">
        <f>'Приложение 3'!L39</f>
        <v>5</v>
      </c>
    </row>
    <row r="94" spans="1:12" ht="210" x14ac:dyDescent="0.25">
      <c r="A94" s="117" t="s">
        <v>32</v>
      </c>
      <c r="B94" s="118">
        <v>89</v>
      </c>
      <c r="C94" s="118">
        <v>1</v>
      </c>
      <c r="D94" s="118" t="s">
        <v>62</v>
      </c>
      <c r="E94" s="118" t="s">
        <v>76</v>
      </c>
      <c r="F94" s="37"/>
      <c r="G94" s="113"/>
      <c r="H94" s="113"/>
      <c r="I94" s="113"/>
      <c r="J94" s="110">
        <f t="shared" ref="J94:L98" si="29">J95</f>
        <v>0.4</v>
      </c>
      <c r="K94" s="110">
        <f t="shared" si="29"/>
        <v>0.5</v>
      </c>
      <c r="L94" s="110">
        <f t="shared" si="29"/>
        <v>0.5</v>
      </c>
    </row>
    <row r="95" spans="1:12" ht="46.5" customHeight="1" x14ac:dyDescent="0.25">
      <c r="A95" s="117" t="s">
        <v>206</v>
      </c>
      <c r="B95" s="118">
        <v>89</v>
      </c>
      <c r="C95" s="118">
        <v>1</v>
      </c>
      <c r="D95" s="118" t="s">
        <v>62</v>
      </c>
      <c r="E95" s="118" t="s">
        <v>76</v>
      </c>
      <c r="F95" s="37" t="s">
        <v>66</v>
      </c>
      <c r="G95" s="113"/>
      <c r="H95" s="113"/>
      <c r="I95" s="113"/>
      <c r="J95" s="110">
        <f t="shared" si="29"/>
        <v>0.4</v>
      </c>
      <c r="K95" s="110">
        <f t="shared" ref="K95:K98" si="30">K96</f>
        <v>0.5</v>
      </c>
      <c r="L95" s="110">
        <f t="shared" ref="L95:L98" si="31">L96</f>
        <v>0.5</v>
      </c>
    </row>
    <row r="96" spans="1:12" ht="60" x14ac:dyDescent="0.25">
      <c r="A96" s="117" t="s">
        <v>44</v>
      </c>
      <c r="B96" s="118">
        <v>89</v>
      </c>
      <c r="C96" s="118">
        <v>1</v>
      </c>
      <c r="D96" s="118" t="s">
        <v>62</v>
      </c>
      <c r="E96" s="118" t="s">
        <v>76</v>
      </c>
      <c r="F96" s="37" t="s">
        <v>67</v>
      </c>
      <c r="G96" s="113"/>
      <c r="H96" s="113"/>
      <c r="I96" s="113"/>
      <c r="J96" s="110">
        <f t="shared" si="29"/>
        <v>0.4</v>
      </c>
      <c r="K96" s="110">
        <f t="shared" si="30"/>
        <v>0.5</v>
      </c>
      <c r="L96" s="110">
        <f t="shared" si="31"/>
        <v>0.5</v>
      </c>
    </row>
    <row r="97" spans="1:12" ht="15" x14ac:dyDescent="0.25">
      <c r="A97" s="117" t="s">
        <v>34</v>
      </c>
      <c r="B97" s="118">
        <v>89</v>
      </c>
      <c r="C97" s="118">
        <v>1</v>
      </c>
      <c r="D97" s="118" t="s">
        <v>62</v>
      </c>
      <c r="E97" s="118" t="s">
        <v>76</v>
      </c>
      <c r="F97" s="37" t="s">
        <v>67</v>
      </c>
      <c r="G97" s="115" t="s">
        <v>35</v>
      </c>
      <c r="H97" s="115"/>
      <c r="I97" s="115"/>
      <c r="J97" s="110">
        <f t="shared" si="29"/>
        <v>0.4</v>
      </c>
      <c r="K97" s="110">
        <f t="shared" si="30"/>
        <v>0.5</v>
      </c>
      <c r="L97" s="110">
        <f t="shared" si="31"/>
        <v>0.5</v>
      </c>
    </row>
    <row r="98" spans="1:12" ht="89.25" customHeight="1" x14ac:dyDescent="0.25">
      <c r="A98" s="24" t="s">
        <v>42</v>
      </c>
      <c r="B98" s="118">
        <v>89</v>
      </c>
      <c r="C98" s="118">
        <v>1</v>
      </c>
      <c r="D98" s="118" t="s">
        <v>62</v>
      </c>
      <c r="E98" s="118" t="s">
        <v>76</v>
      </c>
      <c r="F98" s="37" t="s">
        <v>67</v>
      </c>
      <c r="G98" s="115" t="s">
        <v>35</v>
      </c>
      <c r="H98" s="115" t="s">
        <v>43</v>
      </c>
      <c r="I98" s="115"/>
      <c r="J98" s="110">
        <f t="shared" si="29"/>
        <v>0.4</v>
      </c>
      <c r="K98" s="110">
        <f t="shared" si="30"/>
        <v>0.5</v>
      </c>
      <c r="L98" s="110">
        <f t="shared" si="31"/>
        <v>0.5</v>
      </c>
    </row>
    <row r="99" spans="1:12" ht="60" x14ac:dyDescent="0.25">
      <c r="A99" s="117" t="s">
        <v>187</v>
      </c>
      <c r="B99" s="118">
        <v>89</v>
      </c>
      <c r="C99" s="118">
        <v>1</v>
      </c>
      <c r="D99" s="118" t="s">
        <v>62</v>
      </c>
      <c r="E99" s="118" t="s">
        <v>76</v>
      </c>
      <c r="F99" s="37" t="s">
        <v>67</v>
      </c>
      <c r="G99" s="115" t="s">
        <v>35</v>
      </c>
      <c r="H99" s="115" t="s">
        <v>43</v>
      </c>
      <c r="I99" s="134" t="s">
        <v>175</v>
      </c>
      <c r="J99" s="110">
        <f>'Приложение 3'!J33</f>
        <v>0.4</v>
      </c>
      <c r="K99" s="110">
        <f>'Приложение 3'!K33</f>
        <v>0.5</v>
      </c>
      <c r="L99" s="110">
        <f>'Приложение 3'!L33</f>
        <v>0.5</v>
      </c>
    </row>
  </sheetData>
  <autoFilter ref="A1:L99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view="pageBreakPreview" topLeftCell="A5" zoomScale="60" zoomScaleNormal="55" workbookViewId="0">
      <selection activeCell="C29" sqref="C29"/>
    </sheetView>
  </sheetViews>
  <sheetFormatPr defaultRowHeight="12.75" x14ac:dyDescent="0.2"/>
  <cols>
    <col min="1" max="1" width="58.6640625" style="42" customWidth="1"/>
    <col min="2" max="2" width="125" style="42" customWidth="1"/>
    <col min="3" max="3" width="27" style="42" customWidth="1"/>
    <col min="4" max="4" width="30.83203125" style="42" customWidth="1"/>
    <col min="5" max="5" width="27.5" style="42" customWidth="1"/>
    <col min="6" max="6" width="41.83203125" style="43" customWidth="1"/>
    <col min="7" max="7" width="23.6640625" style="42" customWidth="1"/>
    <col min="8" max="8" width="19.5" style="42" customWidth="1"/>
    <col min="9" max="9" width="25.5" style="42" customWidth="1"/>
    <col min="10" max="16384" width="9.33203125" style="42"/>
  </cols>
  <sheetData>
    <row r="1" spans="1:7" ht="51.6" customHeight="1" x14ac:dyDescent="0.35">
      <c r="B1" s="87"/>
      <c r="C1" s="184" t="s">
        <v>173</v>
      </c>
      <c r="D1" s="184"/>
      <c r="E1" s="184"/>
      <c r="F1" s="41"/>
    </row>
    <row r="2" spans="1:7" ht="141.75" customHeight="1" x14ac:dyDescent="0.3">
      <c r="A2" s="86"/>
      <c r="B2" s="85"/>
      <c r="C2" s="183" t="s">
        <v>236</v>
      </c>
      <c r="D2" s="183"/>
      <c r="E2" s="183"/>
      <c r="F2" s="39"/>
      <c r="G2" s="39"/>
    </row>
    <row r="3" spans="1:7" ht="13.15" customHeight="1" x14ac:dyDescent="0.2">
      <c r="A3" s="182" t="s">
        <v>230</v>
      </c>
      <c r="B3" s="182"/>
      <c r="C3" s="182"/>
      <c r="D3" s="182"/>
      <c r="E3" s="182"/>
    </row>
    <row r="4" spans="1:7" ht="13.15" customHeight="1" x14ac:dyDescent="0.2">
      <c r="A4" s="182"/>
      <c r="B4" s="182"/>
      <c r="C4" s="182"/>
      <c r="D4" s="182"/>
      <c r="E4" s="182"/>
    </row>
    <row r="5" spans="1:7" ht="83.25" customHeight="1" x14ac:dyDescent="0.3">
      <c r="A5" s="182"/>
      <c r="B5" s="182"/>
      <c r="C5" s="182"/>
      <c r="D5" s="182"/>
      <c r="E5" s="182"/>
      <c r="F5" s="84"/>
    </row>
    <row r="6" spans="1:7" ht="23.25" customHeight="1" x14ac:dyDescent="0.25">
      <c r="A6" s="83"/>
      <c r="B6" s="83"/>
      <c r="C6" s="82"/>
    </row>
    <row r="7" spans="1:7" ht="37.15" customHeight="1" x14ac:dyDescent="0.2">
      <c r="A7" s="185" t="s">
        <v>25</v>
      </c>
      <c r="B7" s="186" t="s">
        <v>26</v>
      </c>
      <c r="C7" s="187" t="s">
        <v>27</v>
      </c>
      <c r="D7" s="187"/>
      <c r="E7" s="187"/>
    </row>
    <row r="8" spans="1:7" s="48" customFormat="1" ht="138.6" customHeight="1" x14ac:dyDescent="0.4">
      <c r="A8" s="185"/>
      <c r="B8" s="186"/>
      <c r="C8" s="40" t="s">
        <v>209</v>
      </c>
      <c r="D8" s="40" t="s">
        <v>214</v>
      </c>
      <c r="E8" s="40" t="s">
        <v>226</v>
      </c>
      <c r="F8" s="49"/>
    </row>
    <row r="9" spans="1:7" s="64" customFormat="1" ht="28.15" customHeight="1" x14ac:dyDescent="0.3">
      <c r="A9" s="81" t="s">
        <v>8</v>
      </c>
      <c r="B9" s="80" t="s">
        <v>9</v>
      </c>
      <c r="C9" s="79">
        <v>3</v>
      </c>
      <c r="D9" s="79">
        <v>4</v>
      </c>
      <c r="E9" s="79">
        <v>5</v>
      </c>
      <c r="F9" s="65"/>
    </row>
    <row r="10" spans="1:7" s="64" customFormat="1" ht="44.45" customHeight="1" x14ac:dyDescent="0.35">
      <c r="A10" s="76" t="s">
        <v>113</v>
      </c>
      <c r="B10" s="88" t="s">
        <v>144</v>
      </c>
      <c r="C10" s="78">
        <f>C11+C22+C14+C18</f>
        <v>0</v>
      </c>
      <c r="D10" s="78">
        <f>D11+D22+D14+D18</f>
        <v>0</v>
      </c>
      <c r="E10" s="78">
        <f>E11+E22+E14+E18</f>
        <v>0</v>
      </c>
      <c r="F10" s="65"/>
    </row>
    <row r="11" spans="1:7" s="64" customFormat="1" ht="55.5" customHeight="1" x14ac:dyDescent="0.35">
      <c r="A11" s="76" t="s">
        <v>143</v>
      </c>
      <c r="B11" s="77" t="s">
        <v>112</v>
      </c>
      <c r="C11" s="72">
        <f t="shared" ref="C11:E12" si="0">SUM(C12)</f>
        <v>0</v>
      </c>
      <c r="D11" s="72">
        <f t="shared" si="0"/>
        <v>0</v>
      </c>
      <c r="E11" s="72">
        <f t="shared" si="0"/>
        <v>0</v>
      </c>
      <c r="F11" s="65"/>
    </row>
    <row r="12" spans="1:7" s="64" customFormat="1" ht="48" customHeight="1" x14ac:dyDescent="0.4">
      <c r="A12" s="76" t="s">
        <v>142</v>
      </c>
      <c r="B12" s="75" t="s">
        <v>191</v>
      </c>
      <c r="C12" s="72">
        <f t="shared" si="0"/>
        <v>0</v>
      </c>
      <c r="D12" s="72">
        <f t="shared" si="0"/>
        <v>0</v>
      </c>
      <c r="E12" s="72">
        <f t="shared" si="0"/>
        <v>0</v>
      </c>
      <c r="F12" s="65"/>
    </row>
    <row r="13" spans="1:7" s="64" customFormat="1" ht="54" customHeight="1" x14ac:dyDescent="0.4">
      <c r="A13" s="76" t="s">
        <v>141</v>
      </c>
      <c r="B13" s="75" t="s">
        <v>190</v>
      </c>
      <c r="C13" s="72">
        <v>0</v>
      </c>
      <c r="D13" s="58">
        <v>0</v>
      </c>
      <c r="E13" s="58">
        <v>0</v>
      </c>
      <c r="F13" s="65"/>
    </row>
    <row r="14" spans="1:7" s="64" customFormat="1" ht="51.75" customHeight="1" x14ac:dyDescent="0.4">
      <c r="A14" s="62" t="s">
        <v>140</v>
      </c>
      <c r="B14" s="74" t="s">
        <v>139</v>
      </c>
      <c r="C14" s="72">
        <v>0</v>
      </c>
      <c r="D14" s="72">
        <f t="shared" ref="C14:E15" si="1">D15</f>
        <v>0</v>
      </c>
      <c r="E14" s="72">
        <f t="shared" si="1"/>
        <v>0</v>
      </c>
      <c r="F14" s="65"/>
    </row>
    <row r="15" spans="1:7" s="64" customFormat="1" ht="57" customHeight="1" x14ac:dyDescent="0.4">
      <c r="A15" s="62" t="s">
        <v>138</v>
      </c>
      <c r="B15" s="74" t="s">
        <v>137</v>
      </c>
      <c r="C15" s="72">
        <f t="shared" si="1"/>
        <v>0</v>
      </c>
      <c r="D15" s="72">
        <f t="shared" si="1"/>
        <v>0</v>
      </c>
      <c r="E15" s="72">
        <f t="shared" si="1"/>
        <v>0</v>
      </c>
      <c r="F15" s="65"/>
    </row>
    <row r="16" spans="1:7" s="64" customFormat="1" ht="82.9" customHeight="1" x14ac:dyDescent="0.4">
      <c r="A16" s="62" t="s">
        <v>136</v>
      </c>
      <c r="B16" s="73" t="s">
        <v>135</v>
      </c>
      <c r="C16" s="72">
        <f>SUM(C17)</f>
        <v>0</v>
      </c>
      <c r="D16" s="72">
        <f>SUM(D17)</f>
        <v>0</v>
      </c>
      <c r="E16" s="72">
        <f>SUM(E17)</f>
        <v>0</v>
      </c>
      <c r="F16" s="65"/>
    </row>
    <row r="17" spans="1:6" s="64" customFormat="1" ht="77.45" customHeight="1" x14ac:dyDescent="0.4">
      <c r="A17" s="62" t="s">
        <v>134</v>
      </c>
      <c r="B17" s="71" t="s">
        <v>133</v>
      </c>
      <c r="C17" s="70">
        <v>0</v>
      </c>
      <c r="D17" s="70">
        <v>0</v>
      </c>
      <c r="E17" s="70">
        <v>0</v>
      </c>
      <c r="F17" s="65"/>
    </row>
    <row r="18" spans="1:6" s="64" customFormat="1" ht="48" customHeight="1" x14ac:dyDescent="0.4">
      <c r="A18" s="68" t="s">
        <v>132</v>
      </c>
      <c r="B18" s="69" t="s">
        <v>131</v>
      </c>
      <c r="C18" s="58">
        <f t="shared" ref="C18:E20" si="2">C19</f>
        <v>0</v>
      </c>
      <c r="D18" s="58">
        <f t="shared" si="2"/>
        <v>0</v>
      </c>
      <c r="E18" s="58">
        <f t="shared" si="2"/>
        <v>0</v>
      </c>
      <c r="F18" s="65"/>
    </row>
    <row r="19" spans="1:6" s="64" customFormat="1" ht="57.6" customHeight="1" x14ac:dyDescent="0.4">
      <c r="A19" s="68" t="s">
        <v>130</v>
      </c>
      <c r="B19" s="69" t="s">
        <v>129</v>
      </c>
      <c r="C19" s="58">
        <f t="shared" si="2"/>
        <v>0</v>
      </c>
      <c r="D19" s="58">
        <f t="shared" si="2"/>
        <v>0</v>
      </c>
      <c r="E19" s="58">
        <f t="shared" si="2"/>
        <v>0</v>
      </c>
      <c r="F19" s="65"/>
    </row>
    <row r="20" spans="1:6" s="64" customFormat="1" ht="77.45" customHeight="1" x14ac:dyDescent="0.4">
      <c r="A20" s="68" t="s">
        <v>128</v>
      </c>
      <c r="B20" s="69" t="s">
        <v>127</v>
      </c>
      <c r="C20" s="58">
        <f t="shared" si="2"/>
        <v>0</v>
      </c>
      <c r="D20" s="58">
        <f t="shared" si="2"/>
        <v>0</v>
      </c>
      <c r="E20" s="58">
        <f t="shared" si="2"/>
        <v>0</v>
      </c>
      <c r="F20" s="65"/>
    </row>
    <row r="21" spans="1:6" s="64" customFormat="1" ht="101.45" customHeight="1" x14ac:dyDescent="0.4">
      <c r="A21" s="68" t="s">
        <v>126</v>
      </c>
      <c r="B21" s="69" t="s">
        <v>189</v>
      </c>
      <c r="C21" s="58">
        <v>0</v>
      </c>
      <c r="D21" s="58">
        <v>0</v>
      </c>
      <c r="E21" s="58">
        <v>0</v>
      </c>
      <c r="F21" s="65"/>
    </row>
    <row r="22" spans="1:6" s="64" customFormat="1" ht="52.9" customHeight="1" x14ac:dyDescent="0.35">
      <c r="A22" s="68" t="s">
        <v>125</v>
      </c>
      <c r="B22" s="67" t="s">
        <v>124</v>
      </c>
      <c r="C22" s="66">
        <f>C25+C26</f>
        <v>0</v>
      </c>
      <c r="D22" s="66">
        <f>D25+D26</f>
        <v>0</v>
      </c>
      <c r="E22" s="66">
        <f>E25+E26</f>
        <v>0</v>
      </c>
      <c r="F22" s="65"/>
    </row>
    <row r="23" spans="1:6" s="56" customFormat="1" ht="40.15" customHeight="1" x14ac:dyDescent="0.35">
      <c r="A23" s="60" t="s">
        <v>123</v>
      </c>
      <c r="B23" s="63" t="s">
        <v>122</v>
      </c>
      <c r="C23" s="58">
        <f t="shared" ref="C23:E24" si="3">SUM(C24)</f>
        <v>-2174.6</v>
      </c>
      <c r="D23" s="58">
        <f t="shared" si="3"/>
        <v>-1817</v>
      </c>
      <c r="E23" s="58">
        <f t="shared" si="3"/>
        <v>-1931.6</v>
      </c>
      <c r="F23" s="57"/>
    </row>
    <row r="24" spans="1:6" s="48" customFormat="1" ht="46.15" customHeight="1" x14ac:dyDescent="0.4">
      <c r="A24" s="62" t="s">
        <v>121</v>
      </c>
      <c r="B24" s="61" t="s">
        <v>120</v>
      </c>
      <c r="C24" s="44">
        <f t="shared" si="3"/>
        <v>-2174.6</v>
      </c>
      <c r="D24" s="44">
        <f t="shared" si="3"/>
        <v>-1817</v>
      </c>
      <c r="E24" s="44">
        <f t="shared" si="3"/>
        <v>-1931.6</v>
      </c>
      <c r="F24" s="49"/>
    </row>
    <row r="25" spans="1:6" s="48" customFormat="1" ht="58.15" customHeight="1" x14ac:dyDescent="0.4">
      <c r="A25" s="62" t="s">
        <v>184</v>
      </c>
      <c r="B25" s="61" t="s">
        <v>183</v>
      </c>
      <c r="C25" s="44">
        <v>-2174.6</v>
      </c>
      <c r="D25" s="44">
        <v>-1817</v>
      </c>
      <c r="E25" s="44">
        <v>-1931.6</v>
      </c>
      <c r="F25" s="49"/>
    </row>
    <row r="26" spans="1:6" s="56" customFormat="1" ht="43.15" customHeight="1" x14ac:dyDescent="0.35">
      <c r="A26" s="60" t="s">
        <v>119</v>
      </c>
      <c r="B26" s="59" t="s">
        <v>118</v>
      </c>
      <c r="C26" s="58">
        <f t="shared" ref="C26:E27" si="4">SUM(C27)</f>
        <v>2174.6</v>
      </c>
      <c r="D26" s="58">
        <f t="shared" si="4"/>
        <v>1817</v>
      </c>
      <c r="E26" s="58">
        <f t="shared" si="4"/>
        <v>1931.6</v>
      </c>
      <c r="F26" s="57"/>
    </row>
    <row r="27" spans="1:6" s="48" customFormat="1" ht="47.45" customHeight="1" x14ac:dyDescent="0.4">
      <c r="A27" s="55" t="s">
        <v>117</v>
      </c>
      <c r="B27" s="54" t="s">
        <v>116</v>
      </c>
      <c r="C27" s="44">
        <f t="shared" si="4"/>
        <v>2174.6</v>
      </c>
      <c r="D27" s="44">
        <f t="shared" si="4"/>
        <v>1817</v>
      </c>
      <c r="E27" s="44">
        <f t="shared" si="4"/>
        <v>1931.6</v>
      </c>
      <c r="F27" s="49"/>
    </row>
    <row r="28" spans="1:6" s="48" customFormat="1" ht="56.45" customHeight="1" x14ac:dyDescent="0.4">
      <c r="A28" s="53" t="s">
        <v>115</v>
      </c>
      <c r="B28" s="52" t="s">
        <v>114</v>
      </c>
      <c r="C28" s="44">
        <v>2174.6</v>
      </c>
      <c r="D28" s="44">
        <v>1817</v>
      </c>
      <c r="E28" s="44">
        <v>1931.6</v>
      </c>
      <c r="F28" s="49"/>
    </row>
    <row r="29" spans="1:6" s="48" customFormat="1" ht="76.5" customHeight="1" x14ac:dyDescent="0.4">
      <c r="A29" s="51" t="s">
        <v>113</v>
      </c>
      <c r="B29" s="50" t="s">
        <v>188</v>
      </c>
      <c r="C29" s="164">
        <v>0</v>
      </c>
      <c r="D29" s="44">
        <v>0</v>
      </c>
      <c r="E29" s="44">
        <v>0</v>
      </c>
      <c r="F29" s="49"/>
    </row>
    <row r="30" spans="1:6" ht="37.15" customHeight="1" x14ac:dyDescent="0.4">
      <c r="A30" s="47"/>
      <c r="B30" s="46" t="s">
        <v>174</v>
      </c>
      <c r="C30" s="45">
        <v>483.9</v>
      </c>
      <c r="D30" s="44">
        <v>493.2</v>
      </c>
      <c r="E30" s="44">
        <v>502.7</v>
      </c>
    </row>
    <row r="32" spans="1:6" x14ac:dyDescent="0.2">
      <c r="F32" s="42"/>
    </row>
    <row r="33" spans="6:6" ht="44.45" customHeight="1" x14ac:dyDescent="0.2">
      <c r="F33" s="42"/>
    </row>
    <row r="34" spans="6:6" x14ac:dyDescent="0.2">
      <c r="F34" s="42"/>
    </row>
    <row r="35" spans="6:6" x14ac:dyDescent="0.2">
      <c r="F35" s="42"/>
    </row>
    <row r="36" spans="6:6" x14ac:dyDescent="0.2">
      <c r="F36" s="42"/>
    </row>
    <row r="37" spans="6:6" x14ac:dyDescent="0.2">
      <c r="F37" s="42"/>
    </row>
    <row r="38" spans="6:6" x14ac:dyDescent="0.2">
      <c r="F38" s="42"/>
    </row>
    <row r="39" spans="6:6" x14ac:dyDescent="0.2">
      <c r="F39" s="4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2023-11-14T13:11:33Z</cp:lastPrinted>
  <dcterms:created xsi:type="dcterms:W3CDTF">2006-09-16T00:00:00Z</dcterms:created>
  <dcterms:modified xsi:type="dcterms:W3CDTF">2025-12-23T06:00:27Z</dcterms:modified>
</cp:coreProperties>
</file>