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-120" yWindow="-120" windowWidth="19440" windowHeight="15000" tabRatio="960" activeTab="1"/>
  </bookViews>
  <sheets>
    <sheet name="Приложение 1" sheetId="2" r:id="rId1"/>
    <sheet name="Приложение 2" sheetId="3" r:id="rId2"/>
    <sheet name="Приложение 3" sheetId="4" r:id="rId3"/>
    <sheet name="Приложение4" sheetId="6" r:id="rId4"/>
    <sheet name="прил 5" sheetId="14" r:id="rId5"/>
    <sheet name="прил 6" sheetId="13" r:id="rId6"/>
  </sheets>
  <externalReferences>
    <externalReference r:id="rId7"/>
    <externalReference r:id="rId8"/>
  </externalReferences>
  <definedNames>
    <definedName name="_xlnm._FilterDatabase" localSheetId="1" hidden="1">'Приложение 2'!$A$1:$L$110</definedName>
    <definedName name="_xlnm._FilterDatabase" localSheetId="2" hidden="1">'Приложение 3'!$A$1:$K$110</definedName>
    <definedName name="_xlnm._FilterDatabase" localSheetId="3" hidden="1">Приложение4!$A$1:$L$134</definedName>
    <definedName name="Z_146E8F15_80AC_4549_8E02_D6058BD21F29_.wvu.FilterData" localSheetId="1" hidden="1">'Приложение 2'!$A$1:$L$110</definedName>
    <definedName name="Z_146E8F15_80AC_4549_8E02_D6058BD21F29_.wvu.FilterData" localSheetId="2" hidden="1">'Приложение 3'!$A$1:$K$110</definedName>
    <definedName name="Z_146E8F15_80AC_4549_8E02_D6058BD21F29_.wvu.FilterData" localSheetId="3" hidden="1">Приложение4!$A$6:$L$134</definedName>
    <definedName name="Z_146E8F15_80AC_4549_8E02_D6058BD21F29_.wvu.PrintArea" localSheetId="0" hidden="1">'Приложение 1'!$A$1:$E$30</definedName>
    <definedName name="Z_1F1289EE_F3DA_4F9E_9F23_CD1DBBB60441_.wvu.FilterData" localSheetId="2" hidden="1">'Приложение 3'!$A$1:$K$110</definedName>
    <definedName name="Z_2EE6EB00_C2BB_404A_98A6_E66B3D281ECF_.wvu.FilterData" localSheetId="1" hidden="1">'Приложение 2'!$A$6:$L$96</definedName>
    <definedName name="Z_2EE6EB00_C2BB_404A_98A6_E66B3D281ECF_.wvu.FilterData" localSheetId="2" hidden="1">'Приложение 3'!$A$6:$O$110</definedName>
    <definedName name="Z_2EE6EB00_C2BB_404A_98A6_E66B3D281ECF_.wvu.FilterData" localSheetId="3" hidden="1">Приложение4!$A$6:$L$134</definedName>
    <definedName name="Z_2EE6EB00_C2BB_404A_98A6_E66B3D281ECF_.wvu.PrintArea" localSheetId="0" hidden="1">'Приложение 1'!$A$1:$E$30</definedName>
    <definedName name="Z_D2A2E364_7F41_4DF0_B445_F266635B8190_.wvu.FilterData" localSheetId="1" hidden="1">'Приложение 2'!$A$1:$L$110</definedName>
    <definedName name="Z_D2A2E364_7F41_4DF0_B445_F266635B8190_.wvu.FilterData" localSheetId="2" hidden="1">'Приложение 3'!$A$1:$K$110</definedName>
    <definedName name="Z_D2A2E364_7F41_4DF0_B445_F266635B8190_.wvu.FilterData" localSheetId="3" hidden="1">Приложение4!$A$6:$L$134</definedName>
    <definedName name="Z_D2A2E364_7F41_4DF0_B445_F266635B8190_.wvu.PrintArea" localSheetId="0" hidden="1">'Приложение 1'!$A$1:$E$30</definedName>
    <definedName name="Z_E262048E_84F9_43BC_A071_99F77224052B_.wvu.FilterData" localSheetId="3" hidden="1">Приложение4!$A$6:$L$134</definedName>
    <definedName name="_xlnm.Print_Area" localSheetId="4">'прил 5'!$A$1:$E$30</definedName>
    <definedName name="_xlnm.Print_Area" localSheetId="5">'прил 6'!$A$1:$E$20</definedName>
    <definedName name="_xlnm.Print_Area" localSheetId="0">'Приложение 1'!$A$1:$E$30</definedName>
    <definedName name="_xlnm.Print_Area" localSheetId="1">'Приложение 2'!$A$1:$L$110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5" i="6"/>
  <c r="A104"/>
  <c r="A103"/>
  <c r="A102"/>
  <c r="A101"/>
  <c r="A100"/>
  <c r="J100"/>
  <c r="J101"/>
  <c r="J102"/>
  <c r="J103"/>
  <c r="J104"/>
  <c r="J105"/>
  <c r="A77" i="4"/>
  <c r="A76"/>
  <c r="A75"/>
  <c r="I72"/>
  <c r="I75"/>
  <c r="I76"/>
  <c r="A77" i="3"/>
  <c r="A76"/>
  <c r="J72"/>
  <c r="J76"/>
  <c r="J75" s="1"/>
  <c r="A98" i="6"/>
  <c r="A97"/>
  <c r="A94"/>
  <c r="J99"/>
  <c r="J98" s="1"/>
  <c r="J97" s="1"/>
  <c r="J96" s="1"/>
  <c r="J95" s="1"/>
  <c r="J94" s="1"/>
  <c r="A67"/>
  <c r="A65"/>
  <c r="J67"/>
  <c r="J66" s="1"/>
  <c r="J65" s="1"/>
  <c r="J64" s="1"/>
  <c r="J63" s="1"/>
  <c r="J62" s="1"/>
  <c r="A68" i="4"/>
  <c r="A65"/>
  <c r="I70"/>
  <c r="I69" s="1"/>
  <c r="I68" s="1"/>
  <c r="I67" s="1"/>
  <c r="I66" s="1"/>
  <c r="I65" s="1"/>
  <c r="A69" i="3" l="1"/>
  <c r="A70"/>
  <c r="J69"/>
  <c r="J68" s="1"/>
  <c r="J67" s="1"/>
  <c r="J66" s="1"/>
  <c r="J65" s="1"/>
  <c r="A31"/>
  <c r="A30"/>
  <c r="J30"/>
  <c r="J29" s="1"/>
  <c r="I31" i="4" s="1"/>
  <c r="I30" s="1"/>
  <c r="I29" s="1"/>
  <c r="B29" i="2"/>
  <c r="A63" i="6" l="1"/>
  <c r="A30" i="4"/>
  <c r="A96" i="6"/>
  <c r="A70" i="4"/>
  <c r="A95" i="6"/>
  <c r="A69" i="4"/>
  <c r="A64" i="6"/>
  <c r="A31" i="4"/>
  <c r="E27" i="2"/>
  <c r="D27"/>
  <c r="C27"/>
  <c r="J111" i="6"/>
  <c r="J110" s="1"/>
  <c r="J109" s="1"/>
  <c r="J108" s="1"/>
  <c r="J107" s="1"/>
  <c r="J106" s="1"/>
  <c r="A110"/>
  <c r="A109"/>
  <c r="A106"/>
  <c r="J87"/>
  <c r="J86" s="1"/>
  <c r="J85" s="1"/>
  <c r="J84" s="1"/>
  <c r="J83" s="1"/>
  <c r="J82" s="1"/>
  <c r="J69" s="1"/>
  <c r="A82"/>
  <c r="A86"/>
  <c r="A78" i="4"/>
  <c r="I80"/>
  <c r="I79" s="1"/>
  <c r="I78" s="1"/>
  <c r="A46"/>
  <c r="A43"/>
  <c r="I48"/>
  <c r="I47" s="1"/>
  <c r="I46" s="1"/>
  <c r="I45" s="1"/>
  <c r="I44" s="1"/>
  <c r="I43" s="1"/>
  <c r="A80" i="3"/>
  <c r="A108" i="6" s="1"/>
  <c r="A79" i="3"/>
  <c r="A107" i="6" s="1"/>
  <c r="J79" i="3"/>
  <c r="J78" s="1"/>
  <c r="A79" i="4" l="1"/>
  <c r="A80"/>
  <c r="A48" i="3"/>
  <c r="A47"/>
  <c r="A45"/>
  <c r="A44"/>
  <c r="A44" i="4" s="1"/>
  <c r="J47" i="3"/>
  <c r="J46" s="1"/>
  <c r="J45" s="1"/>
  <c r="J44" s="1"/>
  <c r="J43" s="1"/>
  <c r="A45" i="4" l="1"/>
  <c r="A67" i="3"/>
  <c r="A67" i="4" s="1"/>
  <c r="A48"/>
  <c r="A84" i="6"/>
  <c r="A47" i="4"/>
  <c r="A83" i="6"/>
  <c r="A127"/>
  <c r="A49"/>
  <c r="A55" s="1"/>
  <c r="A60" s="1"/>
  <c r="A66" s="1"/>
  <c r="A24" i="4"/>
  <c r="A112" i="6"/>
  <c r="A113"/>
  <c r="A114"/>
  <c r="A115"/>
  <c r="A116"/>
  <c r="A118"/>
  <c r="A119"/>
  <c r="A121"/>
  <c r="A120"/>
  <c r="L117"/>
  <c r="L116" s="1"/>
  <c r="L115" s="1"/>
  <c r="L114" s="1"/>
  <c r="L113" s="1"/>
  <c r="K117"/>
  <c r="K116" s="1"/>
  <c r="K115" s="1"/>
  <c r="K114" s="1"/>
  <c r="K113" s="1"/>
  <c r="J117"/>
  <c r="J116" s="1"/>
  <c r="J115" s="1"/>
  <c r="J114" s="1"/>
  <c r="J113" s="1"/>
  <c r="L122"/>
  <c r="L121" s="1"/>
  <c r="L120" s="1"/>
  <c r="L119" s="1"/>
  <c r="L118" s="1"/>
  <c r="K122"/>
  <c r="K121" s="1"/>
  <c r="K120" s="1"/>
  <c r="K119" s="1"/>
  <c r="K118" s="1"/>
  <c r="J122"/>
  <c r="J121" s="1"/>
  <c r="J120" s="1"/>
  <c r="J119" s="1"/>
  <c r="J118" s="1"/>
  <c r="A123"/>
  <c r="A52" i="4"/>
  <c r="A52" i="3"/>
  <c r="A51"/>
  <c r="A66" s="1"/>
  <c r="A66" i="4" s="1"/>
  <c r="A42" i="6"/>
  <c r="A41"/>
  <c r="A40"/>
  <c r="J43"/>
  <c r="J42" s="1"/>
  <c r="J41" s="1"/>
  <c r="J40" s="1"/>
  <c r="J39" s="1"/>
  <c r="J38" s="1"/>
  <c r="A16" i="4"/>
  <c r="I17"/>
  <c r="I16" s="1"/>
  <c r="I15" s="1"/>
  <c r="A15" i="3"/>
  <c r="A38" i="6" l="1"/>
  <c r="A29" i="3"/>
  <c r="K112" i="6"/>
  <c r="L112"/>
  <c r="J112"/>
  <c r="A15" i="4"/>
  <c r="A16" i="3"/>
  <c r="A39" i="6" s="1"/>
  <c r="A17" i="3"/>
  <c r="A17" i="4" s="1"/>
  <c r="J16" i="3"/>
  <c r="J15" s="1"/>
  <c r="A133" i="6"/>
  <c r="A132"/>
  <c r="A129"/>
  <c r="L127"/>
  <c r="K127"/>
  <c r="J127"/>
  <c r="J134"/>
  <c r="J133" s="1"/>
  <c r="J132" s="1"/>
  <c r="J131" s="1"/>
  <c r="J130" s="1"/>
  <c r="J129" s="1"/>
  <c r="A128"/>
  <c r="J64" i="4"/>
  <c r="J63" s="1"/>
  <c r="I64"/>
  <c r="A83"/>
  <c r="A82"/>
  <c r="A81"/>
  <c r="A72"/>
  <c r="I83"/>
  <c r="I82" s="1"/>
  <c r="I81" s="1"/>
  <c r="J89"/>
  <c r="J23"/>
  <c r="J82" i="3"/>
  <c r="J81" s="1"/>
  <c r="A62" i="6" l="1"/>
  <c r="A29" i="4"/>
  <c r="I74"/>
  <c r="I73" s="1"/>
  <c r="J74" i="3"/>
  <c r="J73" s="1"/>
  <c r="A74"/>
  <c r="A74" i="4" s="1"/>
  <c r="A73" i="3"/>
  <c r="A73" i="4" s="1"/>
  <c r="A82" i="3"/>
  <c r="A130" i="6" s="1"/>
  <c r="A83" i="3"/>
  <c r="A131" i="6" s="1"/>
  <c r="C19" i="2"/>
  <c r="C18" s="1"/>
  <c r="K26" i="4"/>
  <c r="J26"/>
  <c r="L15" i="6"/>
  <c r="K15"/>
  <c r="K12"/>
  <c r="A88"/>
  <c r="A89"/>
  <c r="A90"/>
  <c r="A91"/>
  <c r="A92"/>
  <c r="L93"/>
  <c r="L92" s="1"/>
  <c r="L91" s="1"/>
  <c r="L90" s="1"/>
  <c r="L89" s="1"/>
  <c r="L88" s="1"/>
  <c r="K93"/>
  <c r="K92" s="1"/>
  <c r="K91" s="1"/>
  <c r="K90" s="1"/>
  <c r="K89" s="1"/>
  <c r="K88" s="1"/>
  <c r="J93"/>
  <c r="J92" s="1"/>
  <c r="J91" s="1"/>
  <c r="J90" s="1"/>
  <c r="J89" s="1"/>
  <c r="J88" s="1"/>
  <c r="A62" i="4"/>
  <c r="A53"/>
  <c r="A40"/>
  <c r="K103"/>
  <c r="K102" s="1"/>
  <c r="K101" s="1"/>
  <c r="K100" s="1"/>
  <c r="K99" s="1"/>
  <c r="K98" s="1"/>
  <c r="K97" s="1"/>
  <c r="J103"/>
  <c r="J102" s="1"/>
  <c r="J101" s="1"/>
  <c r="J100" s="1"/>
  <c r="J99" s="1"/>
  <c r="J98" s="1"/>
  <c r="J97" s="1"/>
  <c r="I103"/>
  <c r="I102" s="1"/>
  <c r="I101" s="1"/>
  <c r="I100" s="1"/>
  <c r="I99" s="1"/>
  <c r="I98" s="1"/>
  <c r="I97" s="1"/>
  <c r="A104"/>
  <c r="A103"/>
  <c r="A102"/>
  <c r="A101"/>
  <c r="A98"/>
  <c r="A97"/>
  <c r="L88" i="3"/>
  <c r="L87" s="1"/>
  <c r="L86" s="1"/>
  <c r="L85" s="1"/>
  <c r="L63"/>
  <c r="L62" s="1"/>
  <c r="L61" s="1"/>
  <c r="L60" s="1"/>
  <c r="L59" s="1"/>
  <c r="L58" s="1"/>
  <c r="L54"/>
  <c r="L56"/>
  <c r="L41"/>
  <c r="L40" s="1"/>
  <c r="L39" s="1"/>
  <c r="L38" s="1"/>
  <c r="L37" s="1"/>
  <c r="L35"/>
  <c r="L34" s="1"/>
  <c r="L33" s="1"/>
  <c r="L32" s="1"/>
  <c r="L27"/>
  <c r="L25"/>
  <c r="L22"/>
  <c r="L21" s="1"/>
  <c r="L13"/>
  <c r="L12" s="1"/>
  <c r="L11" s="1"/>
  <c r="L10" s="1"/>
  <c r="L9" s="1"/>
  <c r="L95"/>
  <c r="L94" s="1"/>
  <c r="L93" s="1"/>
  <c r="L92" s="1"/>
  <c r="L91" s="1"/>
  <c r="L90" s="1"/>
  <c r="L109"/>
  <c r="L108" s="1"/>
  <c r="L107" s="1"/>
  <c r="L106" s="1"/>
  <c r="L105" s="1"/>
  <c r="L104" s="1"/>
  <c r="A100"/>
  <c r="A100" i="4" s="1"/>
  <c r="A99" i="3"/>
  <c r="A99" i="4" s="1"/>
  <c r="L102" i="3"/>
  <c r="L101" s="1"/>
  <c r="L100" s="1"/>
  <c r="L99" s="1"/>
  <c r="L98" s="1"/>
  <c r="L97" s="1"/>
  <c r="K102"/>
  <c r="K101" s="1"/>
  <c r="K100" s="1"/>
  <c r="K99" s="1"/>
  <c r="K98" s="1"/>
  <c r="K97" s="1"/>
  <c r="J102"/>
  <c r="J101" s="1"/>
  <c r="J100" s="1"/>
  <c r="J99" s="1"/>
  <c r="J98" s="1"/>
  <c r="J97" s="1"/>
  <c r="E14" i="2"/>
  <c r="E13" s="1"/>
  <c r="E22"/>
  <c r="E24"/>
  <c r="E26"/>
  <c r="D22"/>
  <c r="L24" i="3" l="1"/>
  <c r="L20" s="1"/>
  <c r="L19" s="1"/>
  <c r="L18" s="1"/>
  <c r="L8" s="1"/>
  <c r="L53"/>
  <c r="L84"/>
  <c r="L71" s="1"/>
  <c r="E21" i="2"/>
  <c r="E12" s="1"/>
  <c r="E11" s="1"/>
  <c r="C16"/>
  <c r="C22"/>
  <c r="K109" i="3"/>
  <c r="K108" s="1"/>
  <c r="K107" s="1"/>
  <c r="J109"/>
  <c r="J108" s="1"/>
  <c r="J107" s="1"/>
  <c r="J106" s="1"/>
  <c r="J105" s="1"/>
  <c r="J104" s="1"/>
  <c r="K95"/>
  <c r="K94" s="1"/>
  <c r="K93" s="1"/>
  <c r="K92" s="1"/>
  <c r="K91" s="1"/>
  <c r="K90" s="1"/>
  <c r="J95"/>
  <c r="J94" s="1"/>
  <c r="J93" s="1"/>
  <c r="J92" s="1"/>
  <c r="J91" s="1"/>
  <c r="J90" s="1"/>
  <c r="K88"/>
  <c r="K87" s="1"/>
  <c r="K86" s="1"/>
  <c r="K85" s="1"/>
  <c r="J88"/>
  <c r="J87" s="1"/>
  <c r="J86" s="1"/>
  <c r="J85" s="1"/>
  <c r="J84" s="1"/>
  <c r="J71" s="1"/>
  <c r="K63"/>
  <c r="K62" s="1"/>
  <c r="J63"/>
  <c r="J62" s="1"/>
  <c r="K56"/>
  <c r="J56"/>
  <c r="K54"/>
  <c r="J54"/>
  <c r="K41"/>
  <c r="J41"/>
  <c r="K40"/>
  <c r="K39" s="1"/>
  <c r="K38" s="1"/>
  <c r="K37" s="1"/>
  <c r="J40"/>
  <c r="J39" s="1"/>
  <c r="J38" s="1"/>
  <c r="J37" s="1"/>
  <c r="K35"/>
  <c r="K34" s="1"/>
  <c r="K33" s="1"/>
  <c r="K32" s="1"/>
  <c r="J35"/>
  <c r="J34" s="1"/>
  <c r="J33" s="1"/>
  <c r="J32" s="1"/>
  <c r="K27"/>
  <c r="J27"/>
  <c r="K25"/>
  <c r="J25"/>
  <c r="K22"/>
  <c r="K21" s="1"/>
  <c r="J22"/>
  <c r="J21" s="1"/>
  <c r="K13"/>
  <c r="K12" s="1"/>
  <c r="K11" s="1"/>
  <c r="K10" s="1"/>
  <c r="K9" s="1"/>
  <c r="J13"/>
  <c r="J12" s="1"/>
  <c r="D26" i="2"/>
  <c r="C26"/>
  <c r="D24"/>
  <c r="D21" s="1"/>
  <c r="C24"/>
  <c r="D14"/>
  <c r="D13" s="1"/>
  <c r="C14"/>
  <c r="L50" i="6"/>
  <c r="L49" s="1"/>
  <c r="L48" s="1"/>
  <c r="L47" s="1"/>
  <c r="L46" s="1"/>
  <c r="L45" s="1"/>
  <c r="J50"/>
  <c r="J49" s="1"/>
  <c r="J48" s="1"/>
  <c r="J47" s="1"/>
  <c r="J46" s="1"/>
  <c r="J45" s="1"/>
  <c r="A44"/>
  <c r="A45"/>
  <c r="A46"/>
  <c r="A47"/>
  <c r="A48"/>
  <c r="A50"/>
  <c r="A43" s="1"/>
  <c r="K23" i="4"/>
  <c r="K22" s="1"/>
  <c r="K21" s="1"/>
  <c r="J22"/>
  <c r="J21" s="1"/>
  <c r="I23"/>
  <c r="I22" s="1"/>
  <c r="I21" s="1"/>
  <c r="A23"/>
  <c r="A22"/>
  <c r="A21"/>
  <c r="L52" i="3" l="1"/>
  <c r="L51" s="1"/>
  <c r="L50" s="1"/>
  <c r="L49" s="1"/>
  <c r="L7" s="1"/>
  <c r="J11"/>
  <c r="J10" s="1"/>
  <c r="J9" s="1"/>
  <c r="K106"/>
  <c r="K105" s="1"/>
  <c r="K104" s="1"/>
  <c r="K24"/>
  <c r="K20" s="1"/>
  <c r="K19" s="1"/>
  <c r="K18" s="1"/>
  <c r="K8" s="1"/>
  <c r="K84"/>
  <c r="K71" s="1"/>
  <c r="J53"/>
  <c r="K53"/>
  <c r="J61"/>
  <c r="J60"/>
  <c r="J59" s="1"/>
  <c r="J58" s="1"/>
  <c r="K61"/>
  <c r="K60"/>
  <c r="K59" s="1"/>
  <c r="K58" s="1"/>
  <c r="J24"/>
  <c r="C13" i="2"/>
  <c r="D12"/>
  <c r="D11" s="1"/>
  <c r="K50" i="6"/>
  <c r="K49" s="1"/>
  <c r="K48" s="1"/>
  <c r="K47" s="1"/>
  <c r="K46" s="1"/>
  <c r="K45" s="1"/>
  <c r="A69"/>
  <c r="A68"/>
  <c r="J15"/>
  <c r="A10"/>
  <c r="A87" i="4"/>
  <c r="K89"/>
  <c r="I89"/>
  <c r="L31" i="6"/>
  <c r="K14" i="4"/>
  <c r="J20" i="3" l="1"/>
  <c r="J19" s="1"/>
  <c r="J18" s="1"/>
  <c r="J8" s="1"/>
  <c r="C12" i="2"/>
  <c r="C11" s="1"/>
  <c r="J52" i="3"/>
  <c r="J51" s="1"/>
  <c r="J50" s="1"/>
  <c r="J49" s="1"/>
  <c r="K52"/>
  <c r="K51" s="1"/>
  <c r="K50" s="1"/>
  <c r="K49" s="1"/>
  <c r="K7" s="1"/>
  <c r="A85" i="4"/>
  <c r="A8" i="6" s="1"/>
  <c r="A51"/>
  <c r="A20" i="4"/>
  <c r="A18"/>
  <c r="A24" i="6"/>
  <c r="A22"/>
  <c r="A18"/>
  <c r="A16"/>
  <c r="A106" i="3"/>
  <c r="A106" i="4"/>
  <c r="A61"/>
  <c r="A51"/>
  <c r="A10"/>
  <c r="A19" i="3"/>
  <c r="A19" i="4" s="1"/>
  <c r="L81" i="6"/>
  <c r="L80" s="1"/>
  <c r="L79" s="1"/>
  <c r="L78" s="1"/>
  <c r="L77" s="1"/>
  <c r="L76" s="1"/>
  <c r="K81"/>
  <c r="K80" s="1"/>
  <c r="K79" s="1"/>
  <c r="K78" s="1"/>
  <c r="K77" s="1"/>
  <c r="K76" s="1"/>
  <c r="J81"/>
  <c r="J80" s="1"/>
  <c r="J79" s="1"/>
  <c r="J78" s="1"/>
  <c r="J77" s="1"/>
  <c r="J76" s="1"/>
  <c r="A80"/>
  <c r="A79"/>
  <c r="A85" s="1"/>
  <c r="A78"/>
  <c r="A77"/>
  <c r="A76"/>
  <c r="K75"/>
  <c r="K74" s="1"/>
  <c r="K73" s="1"/>
  <c r="K72" s="1"/>
  <c r="K71" s="1"/>
  <c r="K70" s="1"/>
  <c r="L75"/>
  <c r="L74" s="1"/>
  <c r="L73" s="1"/>
  <c r="L72" s="1"/>
  <c r="L71" s="1"/>
  <c r="L70" s="1"/>
  <c r="J75"/>
  <c r="J74" s="1"/>
  <c r="A75"/>
  <c r="A81" s="1"/>
  <c r="A74"/>
  <c r="A73"/>
  <c r="A72"/>
  <c r="A71"/>
  <c r="A70"/>
  <c r="K110" i="4"/>
  <c r="L37" i="6" s="1"/>
  <c r="L36" s="1"/>
  <c r="L35" s="1"/>
  <c r="L34" s="1"/>
  <c r="L33" s="1"/>
  <c r="L32" s="1"/>
  <c r="J110" i="4"/>
  <c r="K37" i="6" s="1"/>
  <c r="K36" s="1"/>
  <c r="K35" s="1"/>
  <c r="K34" s="1"/>
  <c r="K33" s="1"/>
  <c r="K32" s="1"/>
  <c r="K109" i="4"/>
  <c r="J109"/>
  <c r="A60"/>
  <c r="A110"/>
  <c r="A34" i="6" s="1"/>
  <c r="A109" i="4"/>
  <c r="A33" i="6" s="1"/>
  <c r="A108" i="4"/>
  <c r="A32" i="6" s="1"/>
  <c r="A107" i="4"/>
  <c r="A105"/>
  <c r="A35" i="6"/>
  <c r="A36" s="1"/>
  <c r="K64" i="4"/>
  <c r="K63" s="1"/>
  <c r="K62" s="1"/>
  <c r="K61" s="1"/>
  <c r="A93" i="6" l="1"/>
  <c r="A99" s="1"/>
  <c r="A87"/>
  <c r="J7" i="3"/>
  <c r="J108" i="4"/>
  <c r="K108"/>
  <c r="J73" i="6"/>
  <c r="J72" s="1"/>
  <c r="J71" s="1"/>
  <c r="J70" s="1"/>
  <c r="K60" i="4"/>
  <c r="K59" s="1"/>
  <c r="K58" s="1"/>
  <c r="A122" i="6" l="1"/>
  <c r="A117" s="1"/>
  <c r="A111"/>
  <c r="K107" i="4"/>
  <c r="J107"/>
  <c r="K55"/>
  <c r="K54" s="1"/>
  <c r="J55"/>
  <c r="J54" s="1"/>
  <c r="I55"/>
  <c r="I54" s="1"/>
  <c r="L126" i="6"/>
  <c r="L125" s="1"/>
  <c r="L124" s="1"/>
  <c r="L123" s="1"/>
  <c r="L69" s="1"/>
  <c r="K126"/>
  <c r="K125" s="1"/>
  <c r="K124" s="1"/>
  <c r="K123" s="1"/>
  <c r="K69" s="1"/>
  <c r="L61"/>
  <c r="L60" s="1"/>
  <c r="L59" s="1"/>
  <c r="L58" s="1"/>
  <c r="L57" s="1"/>
  <c r="K61"/>
  <c r="K60" s="1"/>
  <c r="K59" s="1"/>
  <c r="K58" s="1"/>
  <c r="K57" s="1"/>
  <c r="L56"/>
  <c r="L55" s="1"/>
  <c r="L54" s="1"/>
  <c r="L53" s="1"/>
  <c r="L52" s="1"/>
  <c r="K56"/>
  <c r="K55" s="1"/>
  <c r="K54" s="1"/>
  <c r="K53" s="1"/>
  <c r="K52" s="1"/>
  <c r="L30"/>
  <c r="L29" s="1"/>
  <c r="L28" s="1"/>
  <c r="L27" s="1"/>
  <c r="K31"/>
  <c r="K30" s="1"/>
  <c r="K29" s="1"/>
  <c r="K28" s="1"/>
  <c r="K27" s="1"/>
  <c r="K26" s="1"/>
  <c r="K25" s="1"/>
  <c r="K14"/>
  <c r="K13" s="1"/>
  <c r="K11" s="1"/>
  <c r="K10" s="1"/>
  <c r="K9" s="1"/>
  <c r="K8" s="1"/>
  <c r="L14"/>
  <c r="L13" s="1"/>
  <c r="L12" s="1"/>
  <c r="L11" s="1"/>
  <c r="L10" s="1"/>
  <c r="L9" s="1"/>
  <c r="L8" s="1"/>
  <c r="L23"/>
  <c r="L22" s="1"/>
  <c r="L21" s="1"/>
  <c r="L20" s="1"/>
  <c r="L19" s="1"/>
  <c r="L18" s="1"/>
  <c r="L17" s="1"/>
  <c r="K23"/>
  <c r="K22" s="1"/>
  <c r="K21" s="1"/>
  <c r="K20" s="1"/>
  <c r="K19" s="1"/>
  <c r="K18" s="1"/>
  <c r="K17" s="1"/>
  <c r="J126"/>
  <c r="J125" s="1"/>
  <c r="J124" s="1"/>
  <c r="J123" s="1"/>
  <c r="J61"/>
  <c r="J60" s="1"/>
  <c r="J59" s="1"/>
  <c r="J58" s="1"/>
  <c r="J57" s="1"/>
  <c r="J56"/>
  <c r="J55" s="1"/>
  <c r="J54" s="1"/>
  <c r="J53" s="1"/>
  <c r="J52" s="1"/>
  <c r="J31"/>
  <c r="J30" s="1"/>
  <c r="J29" s="1"/>
  <c r="J28" s="1"/>
  <c r="J27" s="1"/>
  <c r="J26" s="1"/>
  <c r="J25" s="1"/>
  <c r="J23"/>
  <c r="J22" s="1"/>
  <c r="J21" s="1"/>
  <c r="J20" s="1"/>
  <c r="J19" s="1"/>
  <c r="J18" s="1"/>
  <c r="J17" s="1"/>
  <c r="K96" i="4"/>
  <c r="K95" s="1"/>
  <c r="K94" s="1"/>
  <c r="J96"/>
  <c r="J95" s="1"/>
  <c r="J94" s="1"/>
  <c r="I96"/>
  <c r="I95" s="1"/>
  <c r="I94" s="1"/>
  <c r="K88"/>
  <c r="K87" s="1"/>
  <c r="K86" s="1"/>
  <c r="K85" s="1"/>
  <c r="J88"/>
  <c r="J87" s="1"/>
  <c r="J86" s="1"/>
  <c r="J85" s="1"/>
  <c r="I88"/>
  <c r="I87" s="1"/>
  <c r="I86" s="1"/>
  <c r="I85" s="1"/>
  <c r="K57"/>
  <c r="K56" s="1"/>
  <c r="J57"/>
  <c r="J56" s="1"/>
  <c r="I57"/>
  <c r="I56" s="1"/>
  <c r="K42"/>
  <c r="K40" s="1"/>
  <c r="K39" s="1"/>
  <c r="K38" s="1"/>
  <c r="K37" s="1"/>
  <c r="J42"/>
  <c r="J40" s="1"/>
  <c r="J39" s="1"/>
  <c r="J38" s="1"/>
  <c r="J37" s="1"/>
  <c r="I42"/>
  <c r="I40" s="1"/>
  <c r="I39" s="1"/>
  <c r="I38" s="1"/>
  <c r="I37" s="1"/>
  <c r="K36"/>
  <c r="K35" s="1"/>
  <c r="K34" s="1"/>
  <c r="K33" s="1"/>
  <c r="J36"/>
  <c r="J35" s="1"/>
  <c r="J34" s="1"/>
  <c r="J33" s="1"/>
  <c r="I36"/>
  <c r="I35" s="1"/>
  <c r="I34" s="1"/>
  <c r="I33" s="1"/>
  <c r="K28"/>
  <c r="K27" s="1"/>
  <c r="J28"/>
  <c r="J27" s="1"/>
  <c r="I28"/>
  <c r="I27" s="1"/>
  <c r="K25"/>
  <c r="J25"/>
  <c r="I26"/>
  <c r="I25" s="1"/>
  <c r="K13"/>
  <c r="K12" s="1"/>
  <c r="K11" s="1"/>
  <c r="K10" s="1"/>
  <c r="K9" s="1"/>
  <c r="J14"/>
  <c r="J13" s="1"/>
  <c r="J12" s="1"/>
  <c r="J11" s="1"/>
  <c r="J10" s="1"/>
  <c r="J9" s="1"/>
  <c r="I14"/>
  <c r="I13" s="1"/>
  <c r="I12" s="1"/>
  <c r="I11" l="1"/>
  <c r="I10" s="1"/>
  <c r="I9" s="1"/>
  <c r="J24"/>
  <c r="J20" s="1"/>
  <c r="J19" s="1"/>
  <c r="J51" i="6"/>
  <c r="K106" i="4"/>
  <c r="L26" i="6"/>
  <c r="L25" s="1"/>
  <c r="L51"/>
  <c r="L44" s="1"/>
  <c r="K51"/>
  <c r="K44" s="1"/>
  <c r="K24" s="1"/>
  <c r="K68"/>
  <c r="L68"/>
  <c r="J68"/>
  <c r="I84" i="4"/>
  <c r="I71" s="1"/>
  <c r="J84"/>
  <c r="K84"/>
  <c r="J16" i="6"/>
  <c r="L16"/>
  <c r="K16"/>
  <c r="I93" i="4"/>
  <c r="I92" s="1"/>
  <c r="I91" s="1"/>
  <c r="I90" s="1"/>
  <c r="K93"/>
  <c r="K92" s="1"/>
  <c r="K91" s="1"/>
  <c r="K90" s="1"/>
  <c r="J93"/>
  <c r="J92" s="1"/>
  <c r="J91" s="1"/>
  <c r="J90" s="1"/>
  <c r="J62"/>
  <c r="J61" s="1"/>
  <c r="I63"/>
  <c r="I62" s="1"/>
  <c r="I61" s="1"/>
  <c r="I24"/>
  <c r="I20" s="1"/>
  <c r="K24"/>
  <c r="K53"/>
  <c r="J53"/>
  <c r="I53"/>
  <c r="I41"/>
  <c r="K41"/>
  <c r="J41"/>
  <c r="J32"/>
  <c r="I32"/>
  <c r="K32"/>
  <c r="J44" i="6" l="1"/>
  <c r="J24" s="1"/>
  <c r="K7"/>
  <c r="I52" i="4"/>
  <c r="I51" s="1"/>
  <c r="I50" s="1"/>
  <c r="I49" s="1"/>
  <c r="J52"/>
  <c r="J51" s="1"/>
  <c r="J50" s="1"/>
  <c r="J49" s="1"/>
  <c r="K52"/>
  <c r="K51" s="1"/>
  <c r="K50" s="1"/>
  <c r="K49" s="1"/>
  <c r="I19"/>
  <c r="J18"/>
  <c r="J8" s="1"/>
  <c r="K20"/>
  <c r="K19" s="1"/>
  <c r="K18" s="1"/>
  <c r="K8" s="1"/>
  <c r="L24" i="6"/>
  <c r="L7" s="1"/>
  <c r="J106" i="4"/>
  <c r="I60"/>
  <c r="I59" s="1"/>
  <c r="I58" s="1"/>
  <c r="J60"/>
  <c r="J59" s="1"/>
  <c r="J58" s="1"/>
  <c r="J105"/>
  <c r="J104" s="1"/>
  <c r="K104"/>
  <c r="K105"/>
  <c r="J71"/>
  <c r="K71"/>
  <c r="K7" l="1"/>
  <c r="J7"/>
  <c r="I18"/>
  <c r="I8" l="1"/>
  <c r="I7" s="1"/>
  <c r="J14" i="6"/>
  <c r="J13" s="1"/>
  <c r="J12" s="1"/>
  <c r="J11" s="1"/>
  <c r="J10" s="1"/>
  <c r="J9" s="1"/>
  <c r="J8" l="1"/>
  <c r="J7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C12" i="13"/>
  <c r="D12"/>
  <c r="E12"/>
  <c r="C19"/>
  <c r="C16" s="1"/>
  <c r="D19"/>
  <c r="D20" s="1"/>
  <c r="E19"/>
  <c r="E16" s="1"/>
  <c r="D16" l="1"/>
  <c r="E20"/>
  <c r="C20"/>
  <c r="E27" i="14" l="1"/>
  <c r="E26" s="1"/>
  <c r="D27"/>
  <c r="D26" s="1"/>
  <c r="D24"/>
  <c r="D23" s="1"/>
  <c r="C27"/>
  <c r="C26" s="1"/>
  <c r="D22" l="1"/>
  <c r="D10" s="1"/>
  <c r="E24"/>
  <c r="E23" s="1"/>
  <c r="E22" s="1"/>
  <c r="E10" s="1"/>
  <c r="C24"/>
  <c r="C23" s="1"/>
  <c r="C22" s="1"/>
  <c r="C10" s="1"/>
</calcChain>
</file>

<file path=xl/sharedStrings.xml><?xml version="1.0" encoding="utf-8"?>
<sst xmlns="http://schemas.openxmlformats.org/spreadsheetml/2006/main" count="2152" uniqueCount="235">
  <si>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</si>
  <si>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</si>
  <si>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</si>
  <si>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</si>
  <si>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</si>
  <si>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</si>
  <si>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</si>
  <si>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</si>
  <si>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</si>
  <si>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</si>
  <si>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</si>
  <si>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</si>
  <si>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</si>
  <si>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</si>
  <si>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</si>
  <si>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</si>
  <si>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</si>
  <si>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</si>
  <si>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</si>
  <si>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</si>
  <si>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</si>
  <si>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</si>
  <si>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</si>
  <si>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</si>
  <si>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</si>
  <si>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</si>
  <si>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</si>
  <si>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</si>
  <si>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</si>
  <si>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</si>
  <si>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</si>
  <si>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</si>
  <si>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</si>
  <si>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</si>
  <si>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</si>
  <si>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</si>
  <si>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</si>
  <si>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</si>
  <si>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</si>
  <si>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</si>
  <si>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</si>
  <si>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</si>
  <si>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04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</si>
  <si>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</si>
  <si>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</si>
  <si>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</si>
  <si>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</si>
  <si>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</si>
  <si>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</si>
  <si>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</si>
  <si>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</si>
  <si>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</si>
  <si>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</si>
  <si>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</si>
  <si>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</si>
  <si>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</si>
  <si>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</si>
  <si>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</si>
  <si>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</si>
  <si>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</si>
  <si>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</si>
  <si>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</si>
  <si>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</si>
  <si>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</si>
  <si>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</si>
  <si>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</si>
  <si>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</si>
  <si>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</si>
  <si>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</si>
  <si>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</si>
  <si>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</si>
  <si>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</si>
  <si>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41120</t>
  </si>
  <si>
    <t>77150</t>
  </si>
  <si>
    <t>89</t>
  </si>
  <si>
    <t>0</t>
  </si>
  <si>
    <t>41180</t>
  </si>
  <si>
    <t>03010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</si>
  <si>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</si>
  <si>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</si>
  <si>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</si>
  <si>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</si>
  <si>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</si>
  <si>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</si>
  <si>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</si>
  <si>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</si>
  <si>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</si>
  <si>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</si>
  <si>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</si>
  <si>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</si>
  <si>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</si>
  <si>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</si>
  <si>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</si>
  <si>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</si>
  <si>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</si>
  <si>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</si>
  <si>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</si>
  <si>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</si>
  <si>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</si>
  <si>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</si>
  <si>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</si>
  <si>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</si>
  <si>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</si>
  <si>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</si>
  <si>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</si>
  <si>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</si>
  <si>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</si>
  <si>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</si>
  <si>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</si>
  <si>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</si>
  <si>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</si>
  <si>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</si>
  <si>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</si>
  <si>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</si>
  <si>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</si>
  <si>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</si>
  <si>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</si>
  <si>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</si>
  <si>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51180</t>
  </si>
  <si>
    <t>43040</t>
  </si>
  <si>
    <t>Прочие мероприятия по благоустройству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</si>
  <si>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</si>
  <si>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</si>
  <si>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</si>
  <si>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</si>
  <si>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</si>
  <si>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</si>
  <si>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</si>
  <si>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</si>
  <si>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</si>
  <si>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</si>
  <si>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</si>
  <si>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</si>
  <si>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>собственные доходы</t>
  </si>
  <si>
    <t>914</t>
  </si>
  <si>
    <t>07</t>
  </si>
  <si>
    <t>Основное мероприятия "Благоустройство территории""</t>
  </si>
  <si>
    <t>99</t>
  </si>
  <si>
    <t>65</t>
  </si>
  <si>
    <t>41990</t>
  </si>
  <si>
    <t>41900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</si>
  <si>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</si>
  <si>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</si>
  <si>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</si>
  <si>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</si>
  <si>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</si>
  <si>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</si>
  <si>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</si>
  <si>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Администрация Константиновского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</si>
  <si>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</si>
  <si>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Основное мероприятие "Благоустройство территории"</t>
  </si>
  <si>
    <t>Итого источников внутреннего финансирования дефицита бюджета Константиновского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</si>
  <si>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</si>
  <si>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</si>
  <si>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</si>
  <si>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Константиновского сельского поселения</t>
  </si>
  <si>
    <t>Непрограммные расходы главных распорядителей средств  бюджетаКонстантиновского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</si>
  <si>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</si>
  <si>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</si>
  <si>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</si>
  <si>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</si>
  <si>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</si>
  <si>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</si>
  <si>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</si>
  <si>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Константиновского сельского поселения Ромодановского муниципального района Республики Мордовия</t>
  </si>
  <si>
    <t>Обеспечение деятельности   Администрации Константиновского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</si>
  <si>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t>
  </si>
  <si>
    <t>13</t>
  </si>
  <si>
    <t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</si>
  <si>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</si>
  <si>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</si>
  <si>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41100</t>
  </si>
  <si>
    <t xml:space="preserve">Расходы на выплаты по оплате труда работников органов местного самоуправления </t>
  </si>
  <si>
    <t>2026 год</t>
  </si>
  <si>
    <t>2 02 15002 10 0000 150</t>
  </si>
  <si>
    <t>2 02 15002 00 0000 150</t>
  </si>
  <si>
    <t>Датация бюджетам на поддержку мер по обеспечению сбалансированности бюджетов</t>
  </si>
  <si>
    <t>Дотации бюджетамсельских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</si>
  <si>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</si>
  <si>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</si>
  <si>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</si>
  <si>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</si>
  <si>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</si>
  <si>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</si>
  <si>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</si>
  <si>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</si>
  <si>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Резервный фонд администрации Константиновского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</si>
  <si>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</si>
  <si>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</si>
  <si>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Условно утвержденные расходы</t>
  </si>
  <si>
    <t xml:space="preserve">ОБЪЕМ 
БЕЗВОЗМЕЗДНЫХ ПОСТУПЛЕНИЙ В БЮДЖЕТ КОНСТАНТИНОВСКОГО  СЕЛЬСКОГО ПОСЕЛЕНИЯ  РОМОДАНОВСКОГО МУНИЦИПАЛЬНОГО РАЙОНА  РЕСПУБЛИКИ МОРДОВИЯ НА 2025 ГОД И НА ПЛАНОВЫЙ ПЕРИОД 2026 И 2027 ГОДОВ
</t>
  </si>
  <si>
    <t>2027 год</t>
  </si>
  <si>
    <t>ВЕДОМСТВЕННАЯ СТРУКТУРА 
РАСХОДОВ БЮДЖЕТА КОНСТАНТИНОВСКОГО 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</si>
  <si>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КОНСТАНТИНОВСКОГО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2025 ГОД И НА ПЛАНОВЫЙ ПЕРИОД
2026 И 2026 ГОДОВ</t>
  </si>
  <si>
    <t>РАСПРЕДЕЛЕНИЕ 
БЮДЖЕТНЫХ АССИГНОВАНИЙ БЮДЖЕТА КОНСТАНТИНОВСКОГО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</si>
  <si>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>ИСТОЧНИКИ 
ВНУТРЕННЕГО ФИНАНСИРОВАНИЯ ДЕФИЦИТА БЮДЖЕТА КОНСТАНТИНОВСКОГО СЕЛЬСКОГО ПОСЕЛЕНИЯ  РОМОДАНОВСКОГО МУНИЦИПАЛЬНОГО РАЙОНА РЕСПУБЛИКИ МОРДОВИЯ НА 2025 ГОД И НА ПЛАНОВЫЙ ПЕРИОД 2026 и 2027 ГОДОВ</t>
  </si>
  <si>
    <t xml:space="preserve">ПРОГРАММА 
МУНИЦИПАЛЬНЫХ ВНУТРЕННИХ ЗАИМСТВОВАНИЙ КОНСТАНТИНОВСКОГО СЕЛЬСКОГО ПОСЕЛЕНИЯ РОМОДАНОВСКОГО МУНИЦИПАЛЬНОГО РАЙОНА РЕСПУБЛИКИ МОРДОВИЯ НА 2025 ГОД И 
НА ПЛАНОВЫЙ ПЕРИОД 2026 И 2027 ГОДОВ </t>
  </si>
  <si>
    <t>Субсидии бюджетам бюджетной системы Российской Федерации (межбюджетные субсидии)</t>
  </si>
  <si>
    <t>2 02 20000 00 0000 150</t>
  </si>
  <si>
    <t>Прочие субсидии</t>
  </si>
  <si>
    <t>2 02 29999 00 0000 150</t>
  </si>
  <si>
    <t>2 02 29999 10 0000 150</t>
  </si>
  <si>
    <t>Прочие субсидии бюджетам сельских поселений</t>
  </si>
  <si>
    <t>S6140</t>
  </si>
  <si>
    <t>Оформление прав собственности на бесхозяйные объекты инженерной инфраструктуры</t>
  </si>
  <si>
    <t>Коммунальное хозяйства</t>
  </si>
  <si>
    <t>44205</t>
  </si>
  <si>
    <t>9Д184</t>
  </si>
  <si>
    <t>Расходы на обеспечение выполнения функций органов местного самоуправления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</si>
  <si>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</si>
  <si>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Дотации бюджетам сельских поселений на выравнивание бюджетной обеспеченности из бюджета субъекта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</si>
  <si>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</si>
  <si>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бюджетной системы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</si>
  <si>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</si>
  <si>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</si>
  <si>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Приложение 1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2024 г № 2 «О бюджете  Константиновского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2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</si>
  <si>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3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2024 г № 2 «О бюджете  Константиновского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4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</si>
  <si>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4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2024 г № 2 «О бюджете  Константиновского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 Приложение 5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2025 год и на плановый период 2026 и 2027 годов»</t>
  </si>
  <si>
    <t>41210</t>
  </si>
  <si>
    <t>Другие общегосударственные вопросы</t>
  </si>
  <si>
    <t xml:space="preserve"> </t>
  </si>
  <si>
    <t>Мероприятия,связанные с муниципальным управлением</t>
  </si>
  <si>
    <t>44106</t>
  </si>
  <si>
    <t>Приложение 6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2024 г № 2 «О бюджете  Константиновского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                                                                                                                                                                                                              Приложение 7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</si>
  <si>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5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2024 г № 2 «О бюджете  Константиновского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6
к  решению  Совета депутатов  Константиновского сельского поселенияРомодановского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2025 год и на плановый период 2026 и 2027 годов»</t>
  </si>
  <si>
    <t>Иные межбюджетные трансферты на осуществление полномочий по учатию в организации деятельности по накоплению( в том числе раздельному накоплению) и транспортированию твердых коммунальных отходов</t>
  </si>
  <si>
    <t>Приложение 2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2024 г № 2 «О бюджете  Константиновского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3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2025 год и на плановый период 2026 и 2027 годов»</t>
  </si>
  <si>
    <t>2 07 05030 00 0000 150</t>
  </si>
  <si>
    <t>2 07 05030 10 0000 150</t>
  </si>
  <si>
    <t>Прочие безвозмездные поступления в бюджеты сельских поселений</t>
  </si>
  <si>
    <t>42370</t>
  </si>
  <si>
    <t>Другие вопросы в облости национальной экономики</t>
  </si>
  <si>
    <t>Мероприятия по землеустройству и землепользованию</t>
  </si>
  <si>
    <t>44101</t>
  </si>
  <si>
    <t>Иные межбюджетные трасфертына осуществление полномочий по организации в границах поселения электро-,газо-и водоснабжения населения,водоотведения в пределахполномочий,установленных законодательством Российской Федерации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</si>
</sst>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80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347">
    <xf numFmtId="44" fontId="0" fillId="0" borderId="0">
      <alignment vertical="top" wrapText="1"/>
    </xf>
    <xf numFmtId="0" fontId="26" fillId="0" borderId="0"/>
    <xf numFmtId="0" fontId="24" fillId="0" borderId="0"/>
    <xf numFmtId="164" fontId="33" fillId="0" borderId="0" applyFont="0" applyFill="0" applyBorder="0" applyAlignment="0" applyProtection="0"/>
    <xf numFmtId="0" fontId="34" fillId="0" borderId="0"/>
    <xf numFmtId="0" fontId="35" fillId="0" borderId="0"/>
    <xf numFmtId="0" fontId="18" fillId="0" borderId="0"/>
    <xf numFmtId="0" fontId="17" fillId="0" borderId="0"/>
    <xf numFmtId="0" fontId="38" fillId="0" borderId="0"/>
    <xf numFmtId="0" fontId="39" fillId="0" borderId="0"/>
    <xf numFmtId="0" fontId="40" fillId="0" borderId="0"/>
    <xf numFmtId="0" fontId="34" fillId="0" borderId="0">
      <alignment horizontal="left"/>
    </xf>
    <xf numFmtId="0" fontId="34" fillId="0" borderId="0">
      <alignment horizontal="left"/>
    </xf>
    <xf numFmtId="0" fontId="41" fillId="0" borderId="0"/>
    <xf numFmtId="0" fontId="35" fillId="0" borderId="0"/>
    <xf numFmtId="0" fontId="35" fillId="0" borderId="0"/>
    <xf numFmtId="0" fontId="34" fillId="0" borderId="0">
      <alignment horizontal="left"/>
    </xf>
    <xf numFmtId="4" fontId="42" fillId="0" borderId="12">
      <alignment horizontal="right"/>
    </xf>
    <xf numFmtId="4" fontId="42" fillId="0" borderId="13">
      <alignment horizontal="right"/>
    </xf>
    <xf numFmtId="49" fontId="42" fillId="0" borderId="0">
      <alignment horizontal="right"/>
    </xf>
    <xf numFmtId="0" fontId="42" fillId="0" borderId="14">
      <alignment horizontal="left" wrapText="1"/>
    </xf>
    <xf numFmtId="0" fontId="42" fillId="0" borderId="15">
      <alignment horizontal="left" wrapText="1" indent="1"/>
    </xf>
    <xf numFmtId="0" fontId="43" fillId="0" borderId="16">
      <alignment horizontal="left" wrapText="1"/>
    </xf>
    <xf numFmtId="0" fontId="42" fillId="3" borderId="0"/>
    <xf numFmtId="0" fontId="42" fillId="0" borderId="4"/>
    <xf numFmtId="0" fontId="42" fillId="0" borderId="0">
      <alignment horizontal="center"/>
    </xf>
    <xf numFmtId="0" fontId="35" fillId="0" borderId="4"/>
    <xf numFmtId="4" fontId="42" fillId="0" borderId="17">
      <alignment horizontal="right"/>
    </xf>
    <xf numFmtId="49" fontId="42" fillId="0" borderId="16">
      <alignment horizontal="center"/>
    </xf>
    <xf numFmtId="4" fontId="42" fillId="0" borderId="18">
      <alignment horizontal="right"/>
    </xf>
    <xf numFmtId="0" fontId="43" fillId="0" borderId="0">
      <alignment horizontal="center"/>
    </xf>
    <xf numFmtId="0" fontId="43" fillId="0" borderId="4"/>
    <xf numFmtId="0" fontId="42" fillId="0" borderId="19">
      <alignment horizontal="left" wrapText="1"/>
    </xf>
    <xf numFmtId="0" fontId="42" fillId="0" borderId="20">
      <alignment horizontal="left" wrapText="1" indent="1"/>
    </xf>
    <xf numFmtId="0" fontId="42" fillId="0" borderId="19">
      <alignment horizontal="left" wrapText="1" indent="2"/>
    </xf>
    <xf numFmtId="0" fontId="42" fillId="0" borderId="14">
      <alignment horizontal="left" wrapText="1" indent="2"/>
    </xf>
    <xf numFmtId="0" fontId="42" fillId="0" borderId="0">
      <alignment horizontal="center" wrapText="1"/>
    </xf>
    <xf numFmtId="49" fontId="42" fillId="0" borderId="4">
      <alignment horizontal="left"/>
    </xf>
    <xf numFmtId="49" fontId="42" fillId="0" borderId="21">
      <alignment horizontal="center" wrapText="1"/>
    </xf>
    <xf numFmtId="49" fontId="42" fillId="0" borderId="21">
      <alignment horizontal="left" wrapText="1"/>
    </xf>
    <xf numFmtId="49" fontId="42" fillId="0" borderId="21">
      <alignment horizontal="center" shrinkToFit="1"/>
    </xf>
    <xf numFmtId="49" fontId="42" fillId="0" borderId="12">
      <alignment horizontal="center" shrinkToFit="1"/>
    </xf>
    <xf numFmtId="0" fontId="42" fillId="0" borderId="15">
      <alignment horizontal="left" wrapText="1"/>
    </xf>
    <xf numFmtId="0" fontId="42" fillId="0" borderId="14">
      <alignment horizontal="left" wrapText="1" indent="1"/>
    </xf>
    <xf numFmtId="0" fontId="42" fillId="0" borderId="15">
      <alignment horizontal="left" wrapText="1" indent="2"/>
    </xf>
    <xf numFmtId="0" fontId="35" fillId="0" borderId="22"/>
    <xf numFmtId="0" fontId="35" fillId="0" borderId="23"/>
    <xf numFmtId="49" fontId="42" fillId="0" borderId="17">
      <alignment horizontal="center"/>
    </xf>
    <xf numFmtId="0" fontId="43" fillId="0" borderId="3">
      <alignment horizontal="center" vertical="center" textRotation="90" wrapText="1"/>
    </xf>
    <xf numFmtId="0" fontId="43" fillId="0" borderId="23">
      <alignment horizontal="center" vertical="center" textRotation="90" wrapText="1"/>
    </xf>
    <xf numFmtId="0" fontId="42" fillId="0" borderId="0">
      <alignment vertical="center"/>
    </xf>
    <xf numFmtId="0" fontId="43" fillId="0" borderId="0">
      <alignment horizontal="center" vertical="center" textRotation="90" wrapText="1"/>
    </xf>
    <xf numFmtId="0" fontId="43" fillId="0" borderId="24">
      <alignment horizontal="center" vertical="center" textRotation="90" wrapText="1"/>
    </xf>
    <xf numFmtId="0" fontId="43" fillId="0" borderId="0">
      <alignment horizontal="center" vertical="center" textRotation="90"/>
    </xf>
    <xf numFmtId="0" fontId="43" fillId="0" borderId="24">
      <alignment horizontal="center" vertical="center" textRotation="90"/>
    </xf>
    <xf numFmtId="0" fontId="43" fillId="0" borderId="1">
      <alignment horizontal="center" vertical="center" textRotation="90"/>
    </xf>
    <xf numFmtId="0" fontId="25" fillId="0" borderId="4">
      <alignment wrapText="1"/>
    </xf>
    <xf numFmtId="0" fontId="25" fillId="0" borderId="1">
      <alignment wrapText="1"/>
    </xf>
    <xf numFmtId="0" fontId="25" fillId="0" borderId="23">
      <alignment wrapText="1"/>
    </xf>
    <xf numFmtId="0" fontId="42" fillId="0" borderId="1">
      <alignment horizontal="center" vertical="top" wrapText="1"/>
    </xf>
    <xf numFmtId="0" fontId="43" fillId="0" borderId="25"/>
    <xf numFmtId="49" fontId="44" fillId="0" borderId="26">
      <alignment horizontal="left" vertical="center" wrapText="1"/>
    </xf>
    <xf numFmtId="49" fontId="42" fillId="0" borderId="15">
      <alignment horizontal="left" vertical="center" wrapText="1" indent="2"/>
    </xf>
    <xf numFmtId="49" fontId="42" fillId="0" borderId="14">
      <alignment horizontal="left" vertical="center" wrapText="1" indent="3"/>
    </xf>
    <xf numFmtId="49" fontId="42" fillId="0" borderId="26">
      <alignment horizontal="left" vertical="center" wrapText="1" indent="3"/>
    </xf>
    <xf numFmtId="49" fontId="42" fillId="0" borderId="27">
      <alignment horizontal="left" vertical="center" wrapText="1" indent="3"/>
    </xf>
    <xf numFmtId="0" fontId="44" fillId="0" borderId="25">
      <alignment horizontal="left" vertical="center" wrapText="1"/>
    </xf>
    <xf numFmtId="49" fontId="42" fillId="0" borderId="23">
      <alignment horizontal="left" vertical="center" wrapText="1" indent="3"/>
    </xf>
    <xf numFmtId="49" fontId="42" fillId="0" borderId="0">
      <alignment horizontal="left" vertical="center" wrapText="1" indent="3"/>
    </xf>
    <xf numFmtId="49" fontId="42" fillId="0" borderId="4">
      <alignment horizontal="left" vertical="center" wrapText="1" indent="3"/>
    </xf>
    <xf numFmtId="49" fontId="44" fillId="0" borderId="25">
      <alignment horizontal="left" vertical="center" wrapText="1"/>
    </xf>
    <xf numFmtId="0" fontId="42" fillId="0" borderId="26">
      <alignment horizontal="left" vertical="center" wrapText="1"/>
    </xf>
    <xf numFmtId="0" fontId="42" fillId="0" borderId="27">
      <alignment horizontal="left" vertical="center" wrapText="1"/>
    </xf>
    <xf numFmtId="49" fontId="44" fillId="0" borderId="28">
      <alignment horizontal="left" vertical="center" wrapText="1"/>
    </xf>
    <xf numFmtId="49" fontId="42" fillId="0" borderId="29">
      <alignment horizontal="left" vertical="center" wrapText="1"/>
    </xf>
    <xf numFmtId="49" fontId="42" fillId="0" borderId="30">
      <alignment horizontal="left" vertical="center" wrapText="1"/>
    </xf>
    <xf numFmtId="49" fontId="43" fillId="0" borderId="31">
      <alignment horizontal="center"/>
    </xf>
    <xf numFmtId="49" fontId="43" fillId="0" borderId="32">
      <alignment horizontal="center" vertical="center" wrapText="1"/>
    </xf>
    <xf numFmtId="49" fontId="42" fillId="0" borderId="33">
      <alignment horizontal="center" vertical="center" wrapText="1"/>
    </xf>
    <xf numFmtId="49" fontId="42" fillId="0" borderId="21">
      <alignment horizontal="center" vertical="center" wrapText="1"/>
    </xf>
    <xf numFmtId="49" fontId="42" fillId="0" borderId="32">
      <alignment horizontal="center" vertical="center" wrapText="1"/>
    </xf>
    <xf numFmtId="49" fontId="42" fillId="0" borderId="23">
      <alignment horizontal="center" vertical="center" wrapText="1"/>
    </xf>
    <xf numFmtId="49" fontId="42" fillId="0" borderId="0">
      <alignment horizontal="center" vertical="center" wrapText="1"/>
    </xf>
    <xf numFmtId="49" fontId="42" fillId="0" borderId="4">
      <alignment horizontal="center" vertical="center" wrapText="1"/>
    </xf>
    <xf numFmtId="49" fontId="43" fillId="0" borderId="31">
      <alignment horizontal="center" vertical="center" wrapText="1"/>
    </xf>
    <xf numFmtId="49" fontId="42" fillId="0" borderId="34">
      <alignment horizontal="center" vertical="center" wrapText="1"/>
    </xf>
    <xf numFmtId="0" fontId="35" fillId="0" borderId="35"/>
    <xf numFmtId="0" fontId="42" fillId="0" borderId="31">
      <alignment horizontal="center" vertical="center"/>
    </xf>
    <xf numFmtId="0" fontId="42" fillId="0" borderId="33">
      <alignment horizontal="center" vertical="center"/>
    </xf>
    <xf numFmtId="0" fontId="42" fillId="0" borderId="21">
      <alignment horizontal="center" vertical="center"/>
    </xf>
    <xf numFmtId="0" fontId="42" fillId="0" borderId="32">
      <alignment horizontal="center" vertical="center"/>
    </xf>
    <xf numFmtId="49" fontId="42" fillId="0" borderId="13">
      <alignment horizontal="center" vertical="center"/>
    </xf>
    <xf numFmtId="49" fontId="42" fillId="0" borderId="11">
      <alignment horizontal="center" vertical="center"/>
    </xf>
    <xf numFmtId="49" fontId="42" fillId="0" borderId="12">
      <alignment horizontal="center" vertical="center"/>
    </xf>
    <xf numFmtId="49" fontId="42" fillId="0" borderId="1">
      <alignment horizontal="center" vertical="center"/>
    </xf>
    <xf numFmtId="49" fontId="42" fillId="0" borderId="4">
      <alignment horizontal="center"/>
    </xf>
    <xf numFmtId="0" fontId="42" fillId="0" borderId="23">
      <alignment horizontal="center"/>
    </xf>
    <xf numFmtId="0" fontId="42" fillId="0" borderId="0">
      <alignment horizontal="center"/>
    </xf>
    <xf numFmtId="49" fontId="42" fillId="0" borderId="4"/>
    <xf numFmtId="0" fontId="42" fillId="0" borderId="1">
      <alignment horizontal="center" vertical="top"/>
    </xf>
    <xf numFmtId="49" fontId="42" fillId="0" borderId="1">
      <alignment horizontal="center" vertical="top" wrapText="1"/>
    </xf>
    <xf numFmtId="0" fontId="42" fillId="0" borderId="11"/>
    <xf numFmtId="4" fontId="42" fillId="0" borderId="23">
      <alignment horizontal="right"/>
    </xf>
    <xf numFmtId="4" fontId="42" fillId="0" borderId="0">
      <alignment horizontal="right" shrinkToFit="1"/>
    </xf>
    <xf numFmtId="4" fontId="42" fillId="0" borderId="4">
      <alignment horizontal="right"/>
    </xf>
    <xf numFmtId="4" fontId="42" fillId="0" borderId="36">
      <alignment horizontal="right"/>
    </xf>
    <xf numFmtId="0" fontId="42" fillId="0" borderId="23"/>
    <xf numFmtId="0" fontId="42" fillId="0" borderId="1">
      <alignment horizontal="center" vertical="top" wrapText="1"/>
    </xf>
    <xf numFmtId="0" fontId="42" fillId="0" borderId="4">
      <alignment horizontal="center"/>
    </xf>
    <xf numFmtId="49" fontId="42" fillId="0" borderId="23">
      <alignment horizontal="center"/>
    </xf>
    <xf numFmtId="49" fontId="42" fillId="0" borderId="0">
      <alignment horizontal="left"/>
    </xf>
    <xf numFmtId="4" fontId="42" fillId="0" borderId="11">
      <alignment horizontal="right"/>
    </xf>
    <xf numFmtId="0" fontId="42" fillId="0" borderId="1">
      <alignment horizontal="center" vertical="top"/>
    </xf>
    <xf numFmtId="4" fontId="42" fillId="0" borderId="37">
      <alignment horizontal="right"/>
    </xf>
    <xf numFmtId="0" fontId="42" fillId="0" borderId="37"/>
    <xf numFmtId="4" fontId="42" fillId="0" borderId="38">
      <alignment horizontal="right"/>
    </xf>
    <xf numFmtId="0" fontId="35" fillId="4" borderId="0"/>
    <xf numFmtId="0" fontId="43" fillId="0" borderId="0"/>
    <xf numFmtId="0" fontId="45" fillId="0" borderId="0"/>
    <xf numFmtId="0" fontId="42" fillId="0" borderId="0">
      <alignment horizontal="left"/>
    </xf>
    <xf numFmtId="0" fontId="42" fillId="0" borderId="0"/>
    <xf numFmtId="0" fontId="46" fillId="0" borderId="0"/>
    <xf numFmtId="0" fontId="35" fillId="0" borderId="0"/>
    <xf numFmtId="0" fontId="35" fillId="4" borderId="4"/>
    <xf numFmtId="49" fontId="42" fillId="0" borderId="1">
      <alignment horizontal="center" vertical="center" wrapText="1"/>
    </xf>
    <xf numFmtId="49" fontId="42" fillId="0" borderId="1">
      <alignment horizontal="center" vertical="center" wrapText="1"/>
    </xf>
    <xf numFmtId="0" fontId="35" fillId="4" borderId="2"/>
    <xf numFmtId="0" fontId="42" fillId="0" borderId="39">
      <alignment horizontal="left" wrapText="1"/>
    </xf>
    <xf numFmtId="0" fontId="42" fillId="0" borderId="19">
      <alignment horizontal="left" wrapText="1" indent="1"/>
    </xf>
    <xf numFmtId="0" fontId="42" fillId="0" borderId="25">
      <alignment horizontal="left" wrapText="1" indent="2"/>
    </xf>
    <xf numFmtId="0" fontId="35" fillId="4" borderId="40"/>
    <xf numFmtId="0" fontId="47" fillId="0" borderId="0">
      <alignment horizontal="center" wrapText="1"/>
    </xf>
    <xf numFmtId="0" fontId="48" fillId="0" borderId="0">
      <alignment horizontal="center" vertical="top"/>
    </xf>
    <xf numFmtId="0" fontId="42" fillId="0" borderId="4">
      <alignment wrapText="1"/>
    </xf>
    <xf numFmtId="0" fontId="42" fillId="0" borderId="2">
      <alignment wrapText="1"/>
    </xf>
    <xf numFmtId="0" fontId="42" fillId="0" borderId="23">
      <alignment horizontal="left"/>
    </xf>
    <xf numFmtId="0" fontId="35" fillId="4" borderId="41"/>
    <xf numFmtId="49" fontId="42" fillId="0" borderId="31">
      <alignment horizontal="center" wrapText="1"/>
    </xf>
    <xf numFmtId="49" fontId="42" fillId="0" borderId="33">
      <alignment horizontal="center" wrapText="1"/>
    </xf>
    <xf numFmtId="49" fontId="42" fillId="0" borderId="32">
      <alignment horizontal="center"/>
    </xf>
    <xf numFmtId="0" fontId="35" fillId="4" borderId="23"/>
    <xf numFmtId="0" fontId="35" fillId="4" borderId="42"/>
    <xf numFmtId="0" fontId="42" fillId="0" borderId="35"/>
    <xf numFmtId="0" fontId="42" fillId="0" borderId="0">
      <alignment horizontal="left"/>
    </xf>
    <xf numFmtId="49" fontId="42" fillId="0" borderId="23"/>
    <xf numFmtId="49" fontId="42" fillId="0" borderId="0"/>
    <xf numFmtId="49" fontId="42" fillId="0" borderId="13">
      <alignment horizontal="center"/>
    </xf>
    <xf numFmtId="49" fontId="42" fillId="0" borderId="11">
      <alignment horizontal="center"/>
    </xf>
    <xf numFmtId="49" fontId="42" fillId="0" borderId="1">
      <alignment horizontal="center"/>
    </xf>
    <xf numFmtId="49" fontId="42" fillId="0" borderId="1">
      <alignment horizontal="center" vertical="center" wrapText="1"/>
    </xf>
    <xf numFmtId="49" fontId="42" fillId="0" borderId="36">
      <alignment horizontal="center" vertical="center" wrapText="1"/>
    </xf>
    <xf numFmtId="0" fontId="35" fillId="4" borderId="43"/>
    <xf numFmtId="4" fontId="42" fillId="0" borderId="1">
      <alignment horizontal="right"/>
    </xf>
    <xf numFmtId="0" fontId="42" fillId="3" borderId="35"/>
    <xf numFmtId="0" fontId="47" fillId="0" borderId="0">
      <alignment horizontal="center" wrapText="1"/>
    </xf>
    <xf numFmtId="0" fontId="49" fillId="0" borderId="24"/>
    <xf numFmtId="49" fontId="50" fillId="0" borderId="44">
      <alignment horizontal="right"/>
    </xf>
    <xf numFmtId="0" fontId="42" fillId="0" borderId="44">
      <alignment horizontal="right"/>
    </xf>
    <xf numFmtId="0" fontId="49" fillId="0" borderId="4"/>
    <xf numFmtId="0" fontId="42" fillId="0" borderId="36">
      <alignment horizontal="center"/>
    </xf>
    <xf numFmtId="49" fontId="35" fillId="0" borderId="45">
      <alignment horizontal="center"/>
    </xf>
    <xf numFmtId="14" fontId="42" fillId="0" borderId="46">
      <alignment horizontal="center"/>
    </xf>
    <xf numFmtId="0" fontId="42" fillId="0" borderId="47">
      <alignment horizontal="center"/>
    </xf>
    <xf numFmtId="49" fontId="42" fillId="0" borderId="48">
      <alignment horizontal="center"/>
    </xf>
    <xf numFmtId="49" fontId="42" fillId="0" borderId="46">
      <alignment horizontal="center"/>
    </xf>
    <xf numFmtId="0" fontId="42" fillId="0" borderId="46">
      <alignment horizontal="center"/>
    </xf>
    <xf numFmtId="49" fontId="42" fillId="0" borderId="49">
      <alignment horizontal="center"/>
    </xf>
    <xf numFmtId="0" fontId="46" fillId="0" borderId="35"/>
    <xf numFmtId="0" fontId="49" fillId="0" borderId="0"/>
    <xf numFmtId="0" fontId="35" fillId="0" borderId="50"/>
    <xf numFmtId="0" fontId="35" fillId="0" borderId="51"/>
    <xf numFmtId="0" fontId="42" fillId="0" borderId="16">
      <alignment horizontal="left" wrapText="1"/>
    </xf>
    <xf numFmtId="49" fontId="42" fillId="0" borderId="37">
      <alignment horizontal="center"/>
    </xf>
    <xf numFmtId="0" fontId="47" fillId="0" borderId="0">
      <alignment horizontal="left" wrapText="1"/>
    </xf>
    <xf numFmtId="49" fontId="35" fillId="0" borderId="0"/>
    <xf numFmtId="0" fontId="42" fillId="0" borderId="0">
      <alignment horizontal="right"/>
    </xf>
    <xf numFmtId="49" fontId="42" fillId="0" borderId="0">
      <alignment horizontal="right"/>
    </xf>
    <xf numFmtId="4" fontId="42" fillId="0" borderId="16">
      <alignment horizontal="right"/>
    </xf>
    <xf numFmtId="0" fontId="42" fillId="0" borderId="0">
      <alignment horizontal="left" wrapText="1"/>
    </xf>
    <xf numFmtId="0" fontId="42" fillId="0" borderId="4">
      <alignment horizontal="left"/>
    </xf>
    <xf numFmtId="0" fontId="42" fillId="0" borderId="20">
      <alignment horizontal="left" wrapText="1"/>
    </xf>
    <xf numFmtId="0" fontId="42" fillId="0" borderId="2"/>
    <xf numFmtId="0" fontId="43" fillId="0" borderId="52">
      <alignment horizontal="left" wrapText="1"/>
    </xf>
    <xf numFmtId="0" fontId="42" fillId="0" borderId="17">
      <alignment horizontal="left" wrapText="1" indent="2"/>
    </xf>
    <xf numFmtId="49" fontId="42" fillId="0" borderId="0">
      <alignment horizontal="center" wrapText="1"/>
    </xf>
    <xf numFmtId="49" fontId="42" fillId="0" borderId="32">
      <alignment horizontal="center" wrapText="1"/>
    </xf>
    <xf numFmtId="0" fontId="42" fillId="0" borderId="53"/>
    <xf numFmtId="0" fontId="42" fillId="0" borderId="54">
      <alignment horizontal="center" wrapText="1"/>
    </xf>
    <xf numFmtId="0" fontId="35" fillId="4" borderId="35"/>
    <xf numFmtId="49" fontId="42" fillId="0" borderId="21">
      <alignment horizontal="center"/>
    </xf>
    <xf numFmtId="49" fontId="42" fillId="0" borderId="0">
      <alignment horizontal="center"/>
    </xf>
    <xf numFmtId="49" fontId="42" fillId="0" borderId="12">
      <alignment horizontal="center" wrapText="1"/>
    </xf>
    <xf numFmtId="49" fontId="42" fillId="0" borderId="55">
      <alignment horizontal="center" wrapText="1"/>
    </xf>
    <xf numFmtId="49" fontId="42" fillId="0" borderId="12">
      <alignment horizontal="center"/>
    </xf>
    <xf numFmtId="49" fontId="42" fillId="0" borderId="4"/>
    <xf numFmtId="0" fontId="40" fillId="0" borderId="0"/>
    <xf numFmtId="169" fontId="35" fillId="0" borderId="0" applyFont="0" applyFill="0" applyBorder="0" applyAlignment="0" applyProtection="0"/>
    <xf numFmtId="0" fontId="35" fillId="0" borderId="0"/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0" fontId="35" fillId="0" borderId="0"/>
    <xf numFmtId="0" fontId="35" fillId="0" borderId="0"/>
    <xf numFmtId="44" fontId="23" fillId="0" borderId="0">
      <alignment vertical="top" wrapText="1"/>
    </xf>
    <xf numFmtId="0" fontId="35" fillId="0" borderId="0"/>
    <xf numFmtId="0" fontId="35" fillId="0" borderId="0"/>
    <xf numFmtId="44" fontId="23" fillId="0" borderId="0">
      <alignment vertical="top" wrapText="1"/>
    </xf>
    <xf numFmtId="44" fontId="23" fillId="0" borderId="0">
      <alignment vertical="top" wrapText="1"/>
    </xf>
    <xf numFmtId="0" fontId="35" fillId="0" borderId="0"/>
    <xf numFmtId="0" fontId="35" fillId="0" borderId="0"/>
    <xf numFmtId="44" fontId="23" fillId="0" borderId="0">
      <alignment vertical="top" wrapText="1"/>
    </xf>
    <xf numFmtId="0" fontId="35" fillId="0" borderId="0"/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44" fontId="23" fillId="0" borderId="0">
      <alignment vertical="top" wrapText="1"/>
    </xf>
    <xf numFmtId="0" fontId="35" fillId="0" borderId="0"/>
    <xf numFmtId="0" fontId="35" fillId="0" borderId="0"/>
    <xf numFmtId="44" fontId="23" fillId="0" borderId="0">
      <alignment vertical="top" wrapText="1"/>
    </xf>
    <xf numFmtId="0" fontId="35" fillId="0" borderId="0"/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44" fontId="23" fillId="0" borderId="0">
      <alignment vertical="top" wrapText="1"/>
    </xf>
    <xf numFmtId="0" fontId="35" fillId="0" borderId="0"/>
    <xf numFmtId="0" fontId="35" fillId="0" borderId="0"/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44" fontId="23" fillId="0" borderId="0">
      <alignment vertical="top" wrapText="1"/>
    </xf>
    <xf numFmtId="0" fontId="35" fillId="0" borderId="0"/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35" fillId="0" borderId="0"/>
    <xf numFmtId="0" fontId="35" fillId="0" borderId="0"/>
    <xf numFmtId="44" fontId="23" fillId="0" borderId="0">
      <alignment vertical="top" wrapText="1"/>
    </xf>
    <xf numFmtId="0" fontId="35" fillId="0" borderId="0"/>
    <xf numFmtId="44" fontId="23" fillId="0" borderId="0">
      <alignment vertical="top" wrapText="1"/>
    </xf>
    <xf numFmtId="0" fontId="16" fillId="0" borderId="0"/>
    <xf numFmtId="44" fontId="23" fillId="0" borderId="0">
      <alignment vertical="top" wrapText="1"/>
    </xf>
    <xf numFmtId="164" fontId="23" fillId="0" borderId="0" applyFont="0" applyFill="0" applyBorder="0" applyAlignment="0" applyProtection="0"/>
    <xf numFmtId="0" fontId="16" fillId="0" borderId="0"/>
    <xf numFmtId="0" fontId="16" fillId="0" borderId="0"/>
    <xf numFmtId="0" fontId="35" fillId="0" borderId="0"/>
    <xf numFmtId="0" fontId="77" fillId="0" borderId="16">
      <alignment horizontal="left" wrapText="1" indent="2"/>
    </xf>
    <xf numFmtId="49" fontId="77" fillId="0" borderId="11">
      <alignment horizontal="center"/>
    </xf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76" fillId="21" borderId="0" applyNumberFormat="0" applyBorder="0" applyAlignment="0" applyProtection="0"/>
    <xf numFmtId="0" fontId="76" fillId="22" borderId="0" applyNumberFormat="0" applyBorder="0" applyAlignment="0" applyProtection="0"/>
    <xf numFmtId="0" fontId="76" fillId="23" borderId="0" applyNumberFormat="0" applyBorder="0" applyAlignment="0" applyProtection="0"/>
    <xf numFmtId="0" fontId="76" fillId="24" borderId="0" applyNumberFormat="0" applyBorder="0" applyAlignment="0" applyProtection="0"/>
    <xf numFmtId="0" fontId="76" fillId="25" borderId="0" applyNumberFormat="0" applyBorder="0" applyAlignment="0" applyProtection="0"/>
    <xf numFmtId="0" fontId="76" fillId="26" borderId="0" applyNumberFormat="0" applyBorder="0" applyAlignment="0" applyProtection="0"/>
    <xf numFmtId="0" fontId="76" fillId="27" borderId="0" applyNumberFormat="0" applyBorder="0" applyAlignment="0" applyProtection="0"/>
    <xf numFmtId="0" fontId="76" fillId="28" borderId="0" applyNumberFormat="0" applyBorder="0" applyAlignment="0" applyProtection="0"/>
    <xf numFmtId="0" fontId="76" fillId="29" borderId="0" applyNumberFormat="0" applyBorder="0" applyAlignment="0" applyProtection="0"/>
    <xf numFmtId="0" fontId="76" fillId="30" borderId="0" applyNumberFormat="0" applyBorder="0" applyAlignment="0" applyProtection="0"/>
    <xf numFmtId="0" fontId="76" fillId="31" borderId="0" applyNumberFormat="0" applyBorder="0" applyAlignment="0" applyProtection="0"/>
    <xf numFmtId="0" fontId="76" fillId="32" borderId="0" applyNumberFormat="0" applyBorder="0" applyAlignment="0" applyProtection="0"/>
    <xf numFmtId="0" fontId="66" fillId="33" borderId="0" applyNumberFormat="0" applyBorder="0" applyAlignment="0" applyProtection="0"/>
    <xf numFmtId="0" fontId="70" fillId="34" borderId="67" applyNumberFormat="0" applyAlignment="0" applyProtection="0"/>
    <xf numFmtId="0" fontId="72" fillId="35" borderId="70" applyNumberFormat="0" applyAlignment="0" applyProtection="0"/>
    <xf numFmtId="0" fontId="74" fillId="0" borderId="0" applyNumberFormat="0" applyFill="0" applyBorder="0" applyAlignment="0" applyProtection="0"/>
    <xf numFmtId="0" fontId="65" fillId="36" borderId="0" applyNumberFormat="0" applyBorder="0" applyAlignment="0" applyProtection="0"/>
    <xf numFmtId="0" fontId="62" fillId="0" borderId="64" applyNumberFormat="0" applyFill="0" applyAlignment="0" applyProtection="0"/>
    <xf numFmtId="0" fontId="63" fillId="0" borderId="65" applyNumberFormat="0" applyFill="0" applyAlignment="0" applyProtection="0"/>
    <xf numFmtId="0" fontId="64" fillId="0" borderId="66" applyNumberFormat="0" applyFill="0" applyAlignment="0" applyProtection="0"/>
    <xf numFmtId="0" fontId="64" fillId="0" borderId="0" applyNumberFormat="0" applyFill="0" applyBorder="0" applyAlignment="0" applyProtection="0"/>
    <xf numFmtId="0" fontId="68" fillId="37" borderId="67" applyNumberFormat="0" applyAlignment="0" applyProtection="0"/>
    <xf numFmtId="0" fontId="71" fillId="0" borderId="69" applyNumberFormat="0" applyFill="0" applyAlignment="0" applyProtection="0"/>
    <xf numFmtId="0" fontId="67" fillId="38" borderId="0" applyNumberFormat="0" applyBorder="0" applyAlignment="0" applyProtection="0"/>
    <xf numFmtId="0" fontId="15" fillId="39" borderId="71" applyNumberFormat="0" applyFont="0" applyAlignment="0" applyProtection="0"/>
    <xf numFmtId="0" fontId="69" fillId="34" borderId="68" applyNumberFormat="0" applyAlignment="0" applyProtection="0"/>
    <xf numFmtId="0" fontId="78" fillId="0" borderId="0" applyNumberFormat="0" applyFill="0" applyBorder="0" applyAlignment="0" applyProtection="0"/>
    <xf numFmtId="0" fontId="75" fillId="0" borderId="72" applyNumberFormat="0" applyFill="0" applyAlignment="0" applyProtection="0"/>
    <xf numFmtId="0" fontId="73" fillId="0" borderId="0" applyNumberFormat="0" applyFill="0" applyBorder="0" applyAlignment="0" applyProtection="0"/>
  </cellStyleXfs>
  <cellXfs count="215">
    <xf numFmtId="4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20" fillId="0" borderId="0" xfId="0" applyNumberFormat="1" applyFont="1" applyAlignment="1">
      <alignment horizontal="center" vertical="top" wrapText="1"/>
    </xf>
    <xf numFmtId="0" fontId="20" fillId="0" borderId="1" xfId="0" applyNumberFormat="1" applyFont="1" applyBorder="1" applyAlignment="1">
      <alignment horizontal="center" wrapText="1"/>
    </xf>
    <xf numFmtId="0" fontId="22" fillId="0" borderId="1" xfId="0" applyNumberFormat="1" applyFont="1" applyBorder="1" applyAlignment="1">
      <alignment horizontal="left" wrapText="1"/>
    </xf>
    <xf numFmtId="44" fontId="25" fillId="0" borderId="0" xfId="0" applyFont="1" applyAlignment="1"/>
    <xf numFmtId="44" fontId="27" fillId="0" borderId="0" xfId="0" applyFont="1" applyAlignment="1">
      <alignment horizontal="left"/>
    </xf>
    <xf numFmtId="165" fontId="27" fillId="0" borderId="0" xfId="0" applyNumberFormat="1" applyFont="1" applyAlignment="1"/>
    <xf numFmtId="166" fontId="27" fillId="0" borderId="0" xfId="0" applyNumberFormat="1" applyFont="1" applyAlignment="1"/>
    <xf numFmtId="44" fontId="27" fillId="0" borderId="0" xfId="0" applyFont="1" applyAlignment="1"/>
    <xf numFmtId="44" fontId="28" fillId="0" borderId="0" xfId="0" applyFont="1" applyAlignment="1">
      <alignment horizontal="left" wrapText="1"/>
    </xf>
    <xf numFmtId="44" fontId="28" fillId="0" borderId="0" xfId="0" applyFont="1" applyAlignment="1">
      <alignment horizontal="center"/>
    </xf>
    <xf numFmtId="165" fontId="27" fillId="0" borderId="0" xfId="0" applyNumberFormat="1" applyFont="1" applyAlignment="1">
      <alignment horizontal="right"/>
    </xf>
    <xf numFmtId="49" fontId="28" fillId="0" borderId="5" xfId="0" applyNumberFormat="1" applyFont="1" applyBorder="1" applyAlignment="1">
      <alignment horizontal="center"/>
    </xf>
    <xf numFmtId="49" fontId="27" fillId="0" borderId="0" xfId="0" applyNumberFormat="1" applyFont="1" applyAlignment="1"/>
    <xf numFmtId="165" fontId="27" fillId="2" borderId="0" xfId="0" applyNumberFormat="1" applyFont="1" applyFill="1" applyAlignment="1"/>
    <xf numFmtId="166" fontId="27" fillId="2" borderId="0" xfId="0" applyNumberFormat="1" applyFont="1" applyFill="1" applyAlignment="1"/>
    <xf numFmtId="44" fontId="27" fillId="2" borderId="0" xfId="0" applyFont="1" applyFill="1" applyAlignment="1"/>
    <xf numFmtId="1" fontId="29" fillId="2" borderId="5" xfId="5" applyNumberFormat="1" applyFont="1" applyFill="1" applyBorder="1" applyAlignment="1">
      <alignment horizontal="left" vertical="top" wrapText="1"/>
    </xf>
    <xf numFmtId="49" fontId="29" fillId="2" borderId="5" xfId="5" applyNumberFormat="1" applyFont="1" applyFill="1" applyBorder="1" applyAlignment="1">
      <alignment horizontal="center"/>
    </xf>
    <xf numFmtId="1" fontId="32" fillId="2" borderId="5" xfId="5" applyNumberFormat="1" applyFont="1" applyFill="1" applyBorder="1" applyAlignment="1">
      <alignment horizontal="left" vertical="top" wrapText="1"/>
    </xf>
    <xf numFmtId="49" fontId="32" fillId="2" borderId="5" xfId="5" applyNumberFormat="1" applyFont="1" applyFill="1" applyBorder="1" applyAlignment="1">
      <alignment horizontal="left"/>
    </xf>
    <xf numFmtId="49" fontId="25" fillId="2" borderId="5" xfId="5" applyNumberFormat="1" applyFont="1" applyFill="1" applyBorder="1" applyAlignment="1">
      <alignment horizontal="left"/>
    </xf>
    <xf numFmtId="1" fontId="25" fillId="2" borderId="5" xfId="5" applyNumberFormat="1" applyFont="1" applyFill="1" applyBorder="1" applyAlignment="1">
      <alignment horizontal="left" vertical="top" wrapText="1"/>
    </xf>
    <xf numFmtId="0" fontId="25" fillId="2" borderId="5" xfId="5" applyFont="1" applyFill="1" applyBorder="1" applyAlignment="1">
      <alignment horizontal="left" vertical="top" wrapText="1"/>
    </xf>
    <xf numFmtId="0" fontId="36" fillId="2" borderId="5" xfId="5" applyFont="1" applyFill="1" applyBorder="1" applyAlignment="1">
      <alignment horizontal="left" vertical="top" wrapText="1"/>
    </xf>
    <xf numFmtId="0" fontId="37" fillId="2" borderId="5" xfId="6" applyFont="1" applyFill="1" applyBorder="1" applyAlignment="1">
      <alignment horizontal="left" vertical="top" wrapText="1"/>
    </xf>
    <xf numFmtId="49" fontId="32" fillId="2" borderId="5" xfId="5" applyNumberFormat="1" applyFont="1" applyFill="1" applyBorder="1" applyAlignment="1">
      <alignment horizontal="center"/>
    </xf>
    <xf numFmtId="165" fontId="32" fillId="2" borderId="5" xfId="5" applyNumberFormat="1" applyFont="1" applyFill="1" applyBorder="1" applyAlignment="1">
      <alignment horizontal="center"/>
    </xf>
    <xf numFmtId="49" fontId="25" fillId="2" borderId="5" xfId="5" applyNumberFormat="1" applyFont="1" applyFill="1" applyBorder="1"/>
    <xf numFmtId="165" fontId="25" fillId="2" borderId="5" xfId="5" applyNumberFormat="1" applyFont="1" applyFill="1" applyBorder="1" applyAlignment="1">
      <alignment horizontal="center"/>
    </xf>
    <xf numFmtId="167" fontId="25" fillId="2" borderId="5" xfId="5" applyNumberFormat="1" applyFont="1" applyFill="1" applyBorder="1" applyAlignment="1">
      <alignment horizontal="center"/>
    </xf>
    <xf numFmtId="49" fontId="22" fillId="0" borderId="1" xfId="0" applyNumberFormat="1" applyFont="1" applyBorder="1" applyAlignment="1">
      <alignment horizontal="left" wrapText="1"/>
    </xf>
    <xf numFmtId="49" fontId="21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165" fontId="25" fillId="0" borderId="5" xfId="5" applyNumberFormat="1" applyFont="1" applyBorder="1" applyAlignment="1">
      <alignment horizontal="center"/>
    </xf>
    <xf numFmtId="0" fontId="30" fillId="0" borderId="0" xfId="10" applyFont="1"/>
    <xf numFmtId="0" fontId="30" fillId="0" borderId="0" xfId="8" applyFont="1" applyAlignment="1">
      <alignment vertical="center" wrapText="1"/>
    </xf>
    <xf numFmtId="0" fontId="30" fillId="0" borderId="0" xfId="10" applyFont="1" applyAlignment="1">
      <alignment horizontal="left"/>
    </xf>
    <xf numFmtId="4" fontId="30" fillId="0" borderId="0" xfId="10" applyNumberFormat="1" applyFont="1"/>
    <xf numFmtId="0" fontId="51" fillId="0" borderId="0" xfId="10" applyFont="1"/>
    <xf numFmtId="0" fontId="51" fillId="0" borderId="0" xfId="10" applyFont="1" applyAlignment="1">
      <alignment horizontal="left"/>
    </xf>
    <xf numFmtId="165" fontId="52" fillId="0" borderId="5" xfId="10" applyNumberFormat="1" applyFont="1" applyBorder="1" applyAlignment="1">
      <alignment horizontal="right"/>
    </xf>
    <xf numFmtId="0" fontId="51" fillId="0" borderId="56" xfId="8" applyFont="1" applyBorder="1" applyAlignment="1">
      <alignment wrapText="1"/>
    </xf>
    <xf numFmtId="0" fontId="51" fillId="0" borderId="57" xfId="10" applyFont="1" applyBorder="1" applyAlignment="1">
      <alignment horizontal="center" vertical="top"/>
    </xf>
    <xf numFmtId="0" fontId="51" fillId="0" borderId="56" xfId="10" applyFont="1" applyBorder="1" applyAlignment="1">
      <alignment wrapText="1"/>
    </xf>
    <xf numFmtId="165" fontId="53" fillId="0" borderId="5" xfId="10" applyNumberFormat="1" applyFont="1" applyBorder="1" applyAlignment="1">
      <alignment horizontal="right"/>
    </xf>
    <xf numFmtId="0" fontId="51" fillId="0" borderId="56" xfId="10" applyFont="1" applyBorder="1" applyAlignment="1">
      <alignment vertical="top" wrapText="1"/>
    </xf>
    <xf numFmtId="0" fontId="54" fillId="0" borderId="57" xfId="10" applyFont="1" applyBorder="1" applyAlignment="1">
      <alignment horizontal="center" vertical="top"/>
    </xf>
    <xf numFmtId="0" fontId="54" fillId="0" borderId="56" xfId="10" applyFont="1" applyBorder="1" applyAlignment="1">
      <alignment vertical="top" wrapText="1"/>
    </xf>
    <xf numFmtId="0" fontId="51" fillId="0" borderId="5" xfId="10" applyFont="1" applyBorder="1"/>
    <xf numFmtId="165" fontId="52" fillId="5" borderId="5" xfId="10" applyNumberFormat="1" applyFont="1" applyFill="1" applyBorder="1" applyAlignment="1">
      <alignment horizontal="right"/>
    </xf>
    <xf numFmtId="0" fontId="54" fillId="0" borderId="56" xfId="10" applyFont="1" applyBorder="1" applyAlignment="1">
      <alignment wrapText="1"/>
    </xf>
    <xf numFmtId="165" fontId="54" fillId="0" borderId="5" xfId="10" applyNumberFormat="1" applyFont="1" applyBorder="1" applyAlignment="1">
      <alignment horizontal="right"/>
    </xf>
    <xf numFmtId="0" fontId="54" fillId="0" borderId="5" xfId="10" applyFont="1" applyBorder="1" applyAlignment="1">
      <alignment horizontal="center"/>
    </xf>
    <xf numFmtId="3" fontId="54" fillId="0" borderId="5" xfId="10" applyNumberFormat="1" applyFont="1" applyBorder="1" applyAlignment="1">
      <alignment horizontal="center"/>
    </xf>
    <xf numFmtId="0" fontId="54" fillId="0" borderId="58" xfId="10" applyFont="1" applyBorder="1" applyAlignment="1">
      <alignment horizontal="center"/>
    </xf>
    <xf numFmtId="0" fontId="54" fillId="0" borderId="59" xfId="10" applyFont="1" applyBorder="1" applyAlignment="1">
      <alignment horizontal="center" vertical="top"/>
    </xf>
    <xf numFmtId="0" fontId="55" fillId="0" borderId="9" xfId="8" applyFont="1" applyBorder="1" applyAlignment="1">
      <alignment horizontal="center" vertical="center" wrapText="1"/>
    </xf>
    <xf numFmtId="0" fontId="31" fillId="0" borderId="8" xfId="9" applyFont="1" applyBorder="1" applyAlignment="1">
      <alignment vertical="center"/>
    </xf>
    <xf numFmtId="0" fontId="31" fillId="0" borderId="7" xfId="9" applyFont="1" applyBorder="1" applyAlignment="1">
      <alignment vertical="center"/>
    </xf>
    <xf numFmtId="0" fontId="52" fillId="0" borderId="0" xfId="10" applyFont="1" applyAlignment="1">
      <alignment horizontal="right"/>
    </xf>
    <xf numFmtId="0" fontId="30" fillId="0" borderId="0" xfId="10" applyFont="1" applyAlignment="1">
      <alignment horizontal="center"/>
    </xf>
    <xf numFmtId="0" fontId="29" fillId="0" borderId="0" xfId="10" applyFont="1" applyAlignment="1">
      <alignment horizontal="center"/>
    </xf>
    <xf numFmtId="0" fontId="56" fillId="0" borderId="0" xfId="8" applyFont="1" applyAlignment="1">
      <alignment horizontal="left" vertical="top" wrapText="1"/>
    </xf>
    <xf numFmtId="0" fontId="29" fillId="0" borderId="0" xfId="8" applyFont="1" applyAlignment="1">
      <alignment horizontal="left" wrapText="1"/>
    </xf>
    <xf numFmtId="0" fontId="27" fillId="0" borderId="0" xfId="10" applyFont="1"/>
    <xf numFmtId="0" fontId="57" fillId="0" borderId="0" xfId="8" applyFont="1" applyAlignment="1">
      <alignment horizontal="right"/>
    </xf>
    <xf numFmtId="0" fontId="40" fillId="0" borderId="0" xfId="10" applyAlignment="1">
      <alignment horizontal="center"/>
    </xf>
    <xf numFmtId="0" fontId="58" fillId="0" borderId="0" xfId="8" applyFont="1" applyAlignment="1">
      <alignment horizontal="left" wrapText="1"/>
    </xf>
    <xf numFmtId="0" fontId="29" fillId="0" borderId="0" xfId="8" applyFont="1" applyAlignment="1">
      <alignment horizontal="left" vertical="center"/>
    </xf>
    <xf numFmtId="0" fontId="27" fillId="0" borderId="0" xfId="195" applyFont="1"/>
    <xf numFmtId="0" fontId="27" fillId="0" borderId="0" xfId="195" applyFont="1" applyAlignment="1">
      <alignment horizontal="left"/>
    </xf>
    <xf numFmtId="167" fontId="52" fillId="0" borderId="5" xfId="195" applyNumberFormat="1" applyFont="1" applyBorder="1" applyAlignment="1">
      <alignment horizontal="center"/>
    </xf>
    <xf numFmtId="165" fontId="52" fillId="0" borderId="5" xfId="195" applyNumberFormat="1" applyFont="1" applyBorder="1" applyAlignment="1">
      <alignment horizontal="center"/>
    </xf>
    <xf numFmtId="0" fontId="51" fillId="0" borderId="7" xfId="195" applyFont="1" applyBorder="1" applyAlignment="1">
      <alignment horizontal="left" wrapText="1"/>
    </xf>
    <xf numFmtId="49" fontId="54" fillId="0" borderId="60" xfId="195" applyNumberFormat="1" applyFont="1" applyBorder="1" applyAlignment="1">
      <alignment horizontal="center" vertical="justify"/>
    </xf>
    <xf numFmtId="0" fontId="52" fillId="0" borderId="0" xfId="195" applyFont="1"/>
    <xf numFmtId="0" fontId="52" fillId="0" borderId="0" xfId="195" applyFont="1" applyAlignment="1">
      <alignment horizontal="left"/>
    </xf>
    <xf numFmtId="49" fontId="51" fillId="0" borderId="10" xfId="195" applyNumberFormat="1" applyFont="1" applyBorder="1" applyAlignment="1">
      <alignment horizontal="left" wrapText="1"/>
    </xf>
    <xf numFmtId="49" fontId="51" fillId="0" borderId="60" xfId="195" applyNumberFormat="1" applyFont="1" applyBorder="1" applyAlignment="1">
      <alignment horizontal="center" vertical="center"/>
    </xf>
    <xf numFmtId="0" fontId="51" fillId="0" borderId="6" xfId="195" applyFont="1" applyBorder="1" applyAlignment="1">
      <alignment horizontal="left" vertical="top" wrapText="1"/>
    </xf>
    <xf numFmtId="49" fontId="51" fillId="0" borderId="5" xfId="195" applyNumberFormat="1" applyFont="1" applyBorder="1" applyAlignment="1">
      <alignment horizontal="center" vertical="center"/>
    </xf>
    <xf numFmtId="0" fontId="51" fillId="0" borderId="61" xfId="195" applyFont="1" applyBorder="1" applyAlignment="1">
      <alignment horizontal="left" vertical="top" wrapText="1"/>
    </xf>
    <xf numFmtId="49" fontId="51" fillId="0" borderId="62" xfId="195" applyNumberFormat="1" applyFont="1" applyBorder="1" applyAlignment="1">
      <alignment horizontal="center" vertical="center"/>
    </xf>
    <xf numFmtId="0" fontId="53" fillId="0" borderId="0" xfId="195" applyFont="1"/>
    <xf numFmtId="0" fontId="53" fillId="0" borderId="0" xfId="195" applyFont="1" applyAlignment="1">
      <alignment horizontal="left"/>
    </xf>
    <xf numFmtId="167" fontId="53" fillId="0" borderId="5" xfId="195" applyNumberFormat="1" applyFont="1" applyBorder="1" applyAlignment="1">
      <alignment horizontal="center"/>
    </xf>
    <xf numFmtId="0" fontId="54" fillId="0" borderId="56" xfId="195" applyFont="1" applyBorder="1" applyAlignment="1">
      <alignment horizontal="left" vertical="top" wrapText="1"/>
    </xf>
    <xf numFmtId="49" fontId="54" fillId="0" borderId="57" xfId="195" applyNumberFormat="1" applyFont="1" applyBorder="1" applyAlignment="1">
      <alignment horizontal="center" vertical="center"/>
    </xf>
    <xf numFmtId="0" fontId="51" fillId="0" borderId="56" xfId="195" applyFont="1" applyBorder="1" applyAlignment="1">
      <alignment horizontal="left" vertical="top" wrapText="1"/>
    </xf>
    <xf numFmtId="49" fontId="51" fillId="0" borderId="57" xfId="195" applyNumberFormat="1" applyFont="1" applyBorder="1" applyAlignment="1">
      <alignment horizontal="center" vertical="center"/>
    </xf>
    <xf numFmtId="0" fontId="54" fillId="0" borderId="58" xfId="195" applyFont="1" applyBorder="1" applyAlignment="1">
      <alignment horizontal="left" vertical="top" wrapText="1"/>
    </xf>
    <xf numFmtId="0" fontId="59" fillId="0" borderId="0" xfId="195" applyFont="1"/>
    <xf numFmtId="0" fontId="59" fillId="0" borderId="0" xfId="195" applyFont="1" applyAlignment="1">
      <alignment horizontal="left"/>
    </xf>
    <xf numFmtId="167" fontId="53" fillId="0" borderId="8" xfId="195" applyNumberFormat="1" applyFont="1" applyBorder="1" applyAlignment="1">
      <alignment horizontal="center"/>
    </xf>
    <xf numFmtId="49" fontId="54" fillId="0" borderId="5" xfId="195" applyNumberFormat="1" applyFont="1" applyBorder="1" applyAlignment="1">
      <alignment horizontal="left" vertical="center" wrapText="1"/>
    </xf>
    <xf numFmtId="49" fontId="51" fillId="0" borderId="56" xfId="195" applyNumberFormat="1" applyFont="1" applyBorder="1" applyAlignment="1">
      <alignment horizontal="center" vertical="center"/>
    </xf>
    <xf numFmtId="49" fontId="51" fillId="0" borderId="5" xfId="195" applyNumberFormat="1" applyFont="1" applyBorder="1" applyAlignment="1">
      <alignment horizontal="left" wrapText="1"/>
    </xf>
    <xf numFmtId="167" fontId="53" fillId="0" borderId="9" xfId="195" applyNumberFormat="1" applyFont="1" applyBorder="1" applyAlignment="1">
      <alignment horizontal="center"/>
    </xf>
    <xf numFmtId="49" fontId="51" fillId="0" borderId="62" xfId="195" applyNumberFormat="1" applyFont="1" applyBorder="1" applyAlignment="1">
      <alignment horizontal="left" wrapText="1"/>
    </xf>
    <xf numFmtId="167" fontId="53" fillId="0" borderId="56" xfId="195" applyNumberFormat="1" applyFont="1" applyBorder="1" applyAlignment="1">
      <alignment horizontal="center"/>
    </xf>
    <xf numFmtId="49" fontId="51" fillId="0" borderId="57" xfId="195" applyNumberFormat="1" applyFont="1" applyBorder="1" applyAlignment="1">
      <alignment horizontal="left" wrapText="1"/>
    </xf>
    <xf numFmtId="49" fontId="51" fillId="0" borderId="56" xfId="195" applyNumberFormat="1" applyFont="1" applyBorder="1" applyAlignment="1">
      <alignment horizontal="left" wrapText="1"/>
    </xf>
    <xf numFmtId="0" fontId="51" fillId="0" borderId="8" xfId="195" applyFont="1" applyBorder="1" applyAlignment="1">
      <alignment horizontal="left" wrapText="1"/>
    </xf>
    <xf numFmtId="0" fontId="51" fillId="0" borderId="60" xfId="195" applyFont="1" applyBorder="1" applyAlignment="1">
      <alignment horizontal="center" vertical="justify"/>
    </xf>
    <xf numFmtId="0" fontId="51" fillId="0" borderId="8" xfId="195" applyFont="1" applyBorder="1" applyAlignment="1">
      <alignment horizontal="left" vertical="top" wrapText="1"/>
    </xf>
    <xf numFmtId="167" fontId="53" fillId="0" borderId="58" xfId="195" applyNumberFormat="1" applyFont="1" applyBorder="1" applyAlignment="1">
      <alignment horizontal="center"/>
    </xf>
    <xf numFmtId="1" fontId="58" fillId="0" borderId="5" xfId="195" applyNumberFormat="1" applyFont="1" applyBorder="1" applyAlignment="1">
      <alignment horizontal="center"/>
    </xf>
    <xf numFmtId="49" fontId="58" fillId="0" borderId="5" xfId="195" applyNumberFormat="1" applyFont="1" applyBorder="1" applyAlignment="1">
      <alignment horizontal="center"/>
    </xf>
    <xf numFmtId="49" fontId="58" fillId="0" borderId="5" xfId="195" applyNumberFormat="1" applyFont="1" applyBorder="1" applyAlignment="1">
      <alignment horizontal="center" vertical="top"/>
    </xf>
    <xf numFmtId="0" fontId="30" fillId="0" borderId="63" xfId="195" applyFont="1" applyBorder="1"/>
    <xf numFmtId="0" fontId="30" fillId="0" borderId="0" xfId="195" applyFont="1"/>
    <xf numFmtId="0" fontId="55" fillId="0" borderId="0" xfId="195" applyFont="1" applyAlignment="1">
      <alignment horizontal="left" wrapText="1"/>
    </xf>
    <xf numFmtId="0" fontId="40" fillId="0" borderId="0" xfId="195"/>
    <xf numFmtId="0" fontId="60" fillId="0" borderId="0" xfId="195" applyFont="1" applyAlignment="1">
      <alignment horizontal="left"/>
    </xf>
    <xf numFmtId="0" fontId="53" fillId="0" borderId="0" xfId="8" applyFont="1"/>
    <xf numFmtId="49" fontId="59" fillId="0" borderId="10" xfId="195" applyNumberFormat="1" applyFont="1" applyBorder="1" applyAlignment="1">
      <alignment horizontal="left" wrapText="1"/>
    </xf>
    <xf numFmtId="0" fontId="20" fillId="0" borderId="11" xfId="0" applyNumberFormat="1" applyFont="1" applyBorder="1" applyAlignment="1">
      <alignment horizontal="center" vertical="top" wrapText="1"/>
    </xf>
    <xf numFmtId="0" fontId="21" fillId="0" borderId="5" xfId="0" applyNumberFormat="1" applyFont="1" applyBorder="1" applyAlignment="1">
      <alignment horizontal="left" wrapText="1"/>
    </xf>
    <xf numFmtId="0" fontId="22" fillId="0" borderId="5" xfId="0" applyNumberFormat="1" applyFont="1" applyBorder="1" applyAlignment="1">
      <alignment horizontal="left" wrapText="1"/>
    </xf>
    <xf numFmtId="165" fontId="21" fillId="0" borderId="5" xfId="0" applyNumberFormat="1" applyFont="1" applyBorder="1" applyAlignment="1">
      <alignment horizontal="right" wrapText="1"/>
    </xf>
    <xf numFmtId="165" fontId="22" fillId="0" borderId="5" xfId="0" applyNumberFormat="1" applyFont="1" applyBorder="1" applyAlignment="1">
      <alignment horizontal="right" wrapText="1"/>
    </xf>
    <xf numFmtId="0" fontId="16" fillId="0" borderId="5" xfId="298" applyBorder="1"/>
    <xf numFmtId="49" fontId="25" fillId="0" borderId="5" xfId="5" applyNumberFormat="1" applyFont="1" applyBorder="1" applyAlignment="1">
      <alignment horizontal="left"/>
    </xf>
    <xf numFmtId="49" fontId="16" fillId="0" borderId="5" xfId="298" applyNumberFormat="1" applyBorder="1"/>
    <xf numFmtId="0" fontId="36" fillId="0" borderId="5" xfId="5" applyFont="1" applyBorder="1" applyAlignment="1">
      <alignment horizontal="left" vertical="top" wrapText="1"/>
    </xf>
    <xf numFmtId="1" fontId="25" fillId="0" borderId="5" xfId="5" applyNumberFormat="1" applyFont="1" applyBorder="1" applyAlignment="1">
      <alignment horizontal="left" vertical="top" wrapText="1"/>
    </xf>
    <xf numFmtId="49" fontId="25" fillId="0" borderId="5" xfId="5" applyNumberFormat="1" applyFont="1" applyBorder="1"/>
    <xf numFmtId="49" fontId="22" fillId="0" borderId="5" xfId="299" applyNumberFormat="1" applyFont="1" applyBorder="1" applyAlignment="1">
      <alignment horizontal="left" wrapText="1"/>
    </xf>
    <xf numFmtId="49" fontId="16" fillId="0" borderId="5" xfId="302" applyNumberFormat="1" applyBorder="1"/>
    <xf numFmtId="49" fontId="32" fillId="2" borderId="5" xfId="5" applyNumberFormat="1" applyFont="1" applyFill="1" applyBorder="1" applyAlignment="1">
      <alignment horizontal="left" wrapText="1"/>
    </xf>
    <xf numFmtId="49" fontId="14" fillId="0" borderId="5" xfId="298" applyNumberFormat="1" applyFont="1" applyBorder="1"/>
    <xf numFmtId="49" fontId="14" fillId="0" borderId="5" xfId="302" applyNumberFormat="1" applyFont="1" applyBorder="1"/>
    <xf numFmtId="1" fontId="25" fillId="2" borderId="9" xfId="5" applyNumberFormat="1" applyFont="1" applyFill="1" applyBorder="1" applyAlignment="1">
      <alignment horizontal="left" vertical="top" wrapText="1"/>
    </xf>
    <xf numFmtId="49" fontId="25" fillId="2" borderId="9" xfId="5" applyNumberFormat="1" applyFont="1" applyFill="1" applyBorder="1" applyAlignment="1">
      <alignment horizontal="left"/>
    </xf>
    <xf numFmtId="49" fontId="22" fillId="0" borderId="11" xfId="0" applyNumberFormat="1" applyFont="1" applyBorder="1" applyAlignment="1">
      <alignment horizontal="left" wrapText="1"/>
    </xf>
    <xf numFmtId="49" fontId="25" fillId="2" borderId="9" xfId="5" applyNumberFormat="1" applyFont="1" applyFill="1" applyBorder="1"/>
    <xf numFmtId="165" fontId="25" fillId="2" borderId="9" xfId="5" applyNumberFormat="1" applyFont="1" applyFill="1" applyBorder="1" applyAlignment="1">
      <alignment horizontal="center"/>
    </xf>
    <xf numFmtId="44" fontId="37" fillId="0" borderId="5" xfId="0" applyFont="1" applyBorder="1">
      <alignment vertical="top" wrapText="1"/>
    </xf>
    <xf numFmtId="49" fontId="13" fillId="0" borderId="5" xfId="298" applyNumberFormat="1" applyFont="1" applyBorder="1"/>
    <xf numFmtId="170" fontId="0" fillId="0" borderId="5" xfId="0" applyNumberFormat="1" applyBorder="1">
      <alignment vertical="top" wrapText="1"/>
    </xf>
    <xf numFmtId="49" fontId="12" fillId="0" borderId="5" xfId="298" applyNumberFormat="1" applyFont="1" applyBorder="1"/>
    <xf numFmtId="49" fontId="32" fillId="0" borderId="5" xfId="5" applyNumberFormat="1" applyFont="1" applyBorder="1" applyAlignment="1">
      <alignment horizontal="left"/>
    </xf>
    <xf numFmtId="1" fontId="32" fillId="0" borderId="5" xfId="5" applyNumberFormat="1" applyFont="1" applyBorder="1" applyAlignment="1">
      <alignment horizontal="left" vertical="top" wrapText="1"/>
    </xf>
    <xf numFmtId="49" fontId="11" fillId="0" borderId="5" xfId="298" applyNumberFormat="1" applyFont="1" applyBorder="1"/>
    <xf numFmtId="49" fontId="10" fillId="0" borderId="5" xfId="298" applyNumberFormat="1" applyFont="1" applyBorder="1"/>
    <xf numFmtId="49" fontId="9" fillId="0" borderId="5" xfId="298" applyNumberFormat="1" applyFont="1" applyBorder="1"/>
    <xf numFmtId="165" fontId="28" fillId="0" borderId="5" xfId="0" applyNumberFormat="1" applyFont="1" applyBorder="1" applyAlignment="1">
      <alignment horizontal="center" vertical="center"/>
    </xf>
    <xf numFmtId="0" fontId="20" fillId="0" borderId="1" xfId="0" applyNumberFormat="1" applyFont="1" applyBorder="1" applyAlignment="1">
      <alignment horizontal="center" vertical="center" wrapText="1"/>
    </xf>
    <xf numFmtId="0" fontId="25" fillId="2" borderId="5" xfId="0" applyNumberFormat="1" applyFont="1" applyFill="1" applyBorder="1" applyAlignment="1">
      <alignment horizontal="left" vertical="top" wrapText="1"/>
    </xf>
    <xf numFmtId="49" fontId="8" fillId="0" borderId="5" xfId="298" applyNumberFormat="1" applyFont="1" applyBorder="1"/>
    <xf numFmtId="49" fontId="7" fillId="0" borderId="5" xfId="298" applyNumberFormat="1" applyFont="1" applyBorder="1"/>
    <xf numFmtId="49" fontId="6" fillId="0" borderId="5" xfId="298" applyNumberFormat="1" applyFont="1" applyBorder="1"/>
    <xf numFmtId="49" fontId="5" fillId="0" borderId="5" xfId="298" applyNumberFormat="1" applyFont="1" applyBorder="1"/>
    <xf numFmtId="0" fontId="25" fillId="0" borderId="5" xfId="4" applyFont="1" applyBorder="1" applyAlignment="1">
      <alignment horizontal="left" vertical="center" wrapText="1"/>
    </xf>
    <xf numFmtId="49" fontId="4" fillId="0" borderId="5" xfId="298" applyNumberFormat="1" applyFont="1" applyBorder="1"/>
    <xf numFmtId="165" fontId="25" fillId="0" borderId="9" xfId="5" applyNumberFormat="1" applyFont="1" applyBorder="1" applyAlignment="1">
      <alignment horizontal="center"/>
    </xf>
    <xf numFmtId="170" fontId="37" fillId="0" borderId="5" xfId="0" applyNumberFormat="1" applyFont="1" applyBorder="1" applyAlignment="1">
      <alignment horizontal="center" vertical="top" wrapText="1"/>
    </xf>
    <xf numFmtId="0" fontId="28" fillId="6" borderId="5" xfId="1" applyFont="1" applyFill="1" applyBorder="1" applyAlignment="1">
      <alignment horizontal="center" vertical="top"/>
    </xf>
    <xf numFmtId="0" fontId="28" fillId="6" borderId="5" xfId="1" applyFont="1" applyFill="1" applyBorder="1" applyAlignment="1">
      <alignment horizontal="justify" vertical="top" wrapText="1"/>
    </xf>
    <xf numFmtId="168" fontId="79" fillId="2" borderId="5" xfId="300" applyNumberFormat="1" applyFont="1" applyFill="1" applyBorder="1" applyAlignment="1">
      <alignment horizontal="center" vertical="center" wrapText="1"/>
    </xf>
    <xf numFmtId="168" fontId="79" fillId="2" borderId="5" xfId="3" applyNumberFormat="1" applyFont="1" applyFill="1" applyBorder="1" applyAlignment="1">
      <alignment horizontal="center" vertical="center" wrapText="1"/>
    </xf>
    <xf numFmtId="0" fontId="27" fillId="6" borderId="5" xfId="1" applyFont="1" applyFill="1" applyBorder="1" applyAlignment="1">
      <alignment horizontal="center" vertical="top"/>
    </xf>
    <xf numFmtId="168" fontId="27" fillId="2" borderId="5" xfId="300" applyNumberFormat="1" applyFont="1" applyFill="1" applyBorder="1" applyAlignment="1">
      <alignment horizontal="center" vertical="center" wrapText="1"/>
    </xf>
    <xf numFmtId="168" fontId="27" fillId="2" borderId="5" xfId="3" applyNumberFormat="1" applyFont="1" applyFill="1" applyBorder="1" applyAlignment="1">
      <alignment horizontal="center" vertical="center" wrapText="1"/>
    </xf>
    <xf numFmtId="0" fontId="27" fillId="7" borderId="5" xfId="1" applyFont="1" applyFill="1" applyBorder="1" applyAlignment="1">
      <alignment horizontal="center" vertical="top"/>
    </xf>
    <xf numFmtId="168" fontId="27" fillId="2" borderId="5" xfId="300" applyNumberFormat="1" applyFont="1" applyFill="1" applyBorder="1" applyAlignment="1">
      <alignment vertical="center" wrapText="1"/>
    </xf>
    <xf numFmtId="168" fontId="27" fillId="2" borderId="5" xfId="3" applyNumberFormat="1" applyFont="1" applyFill="1" applyBorder="1" applyAlignment="1">
      <alignment vertical="center" wrapText="1"/>
    </xf>
    <xf numFmtId="49" fontId="23" fillId="8" borderId="1" xfId="305" applyFont="1" applyFill="1" applyBorder="1">
      <alignment horizontal="center"/>
    </xf>
    <xf numFmtId="0" fontId="23" fillId="8" borderId="16" xfId="304" applyFont="1" applyFill="1" applyAlignment="1">
      <alignment wrapText="1"/>
    </xf>
    <xf numFmtId="168" fontId="27" fillId="2" borderId="5" xfId="0" applyNumberFormat="1" applyFont="1" applyFill="1" applyBorder="1" applyAlignment="1">
      <alignment horizontal="center"/>
    </xf>
    <xf numFmtId="49" fontId="23" fillId="0" borderId="1" xfId="305" applyFont="1" applyBorder="1">
      <alignment horizontal="center"/>
    </xf>
    <xf numFmtId="0" fontId="23" fillId="0" borderId="16" xfId="304" applyFont="1" applyAlignment="1">
      <alignment wrapText="1"/>
    </xf>
    <xf numFmtId="49" fontId="23" fillId="7" borderId="1" xfId="305" applyFont="1" applyFill="1" applyBorder="1">
      <alignment horizontal="center"/>
    </xf>
    <xf numFmtId="0" fontId="23" fillId="7" borderId="16" xfId="304" applyFont="1" applyFill="1" applyAlignment="1">
      <alignment wrapText="1"/>
    </xf>
    <xf numFmtId="0" fontId="27" fillId="6" borderId="5" xfId="1" applyFont="1" applyFill="1" applyBorder="1" applyAlignment="1">
      <alignment horizontal="left" vertical="top" wrapText="1"/>
    </xf>
    <xf numFmtId="0" fontId="28" fillId="7" borderId="5" xfId="1" applyFont="1" applyFill="1" applyBorder="1" applyAlignment="1">
      <alignment horizontal="left" vertical="top" wrapText="1"/>
    </xf>
    <xf numFmtId="0" fontId="23" fillId="0" borderId="16" xfId="304" applyFont="1" applyAlignment="1">
      <alignment horizontal="left" wrapText="1"/>
    </xf>
    <xf numFmtId="0" fontId="23" fillId="8" borderId="16" xfId="304" applyFont="1" applyFill="1" applyAlignment="1">
      <alignment horizontal="left" wrapText="1"/>
    </xf>
    <xf numFmtId="44" fontId="23" fillId="0" borderId="0" xfId="0" applyFont="1">
      <alignment vertical="top" wrapText="1"/>
    </xf>
    <xf numFmtId="49" fontId="3" fillId="0" borderId="5" xfId="298" applyNumberFormat="1" applyFont="1" applyBorder="1"/>
    <xf numFmtId="167" fontId="53" fillId="0" borderId="73" xfId="195" applyNumberFormat="1" applyFont="1" applyBorder="1" applyAlignment="1">
      <alignment horizontal="center"/>
    </xf>
    <xf numFmtId="167" fontId="53" fillId="0" borderId="74" xfId="195" applyNumberFormat="1" applyFont="1" applyBorder="1" applyAlignment="1">
      <alignment horizontal="center"/>
    </xf>
    <xf numFmtId="167" fontId="53" fillId="0" borderId="75" xfId="195" applyNumberFormat="1" applyFont="1" applyBorder="1" applyAlignment="1">
      <alignment horizontal="center"/>
    </xf>
    <xf numFmtId="167" fontId="53" fillId="0" borderId="76" xfId="195" applyNumberFormat="1" applyFont="1" applyBorder="1" applyAlignment="1">
      <alignment horizontal="center"/>
    </xf>
    <xf numFmtId="49" fontId="2" fillId="0" borderId="5" xfId="298" applyNumberFormat="1" applyFont="1" applyBorder="1"/>
    <xf numFmtId="49" fontId="1" fillId="0" borderId="5" xfId="298" applyNumberFormat="1" applyFont="1" applyBorder="1"/>
    <xf numFmtId="44" fontId="28" fillId="0" borderId="0" xfId="0" applyFont="1" applyAlignment="1">
      <alignment horizontal="center" vertical="top" wrapText="1"/>
    </xf>
    <xf numFmtId="44" fontId="28" fillId="0" borderId="5" xfId="0" applyFont="1" applyBorder="1" applyAlignment="1">
      <alignment horizontal="center" vertical="center"/>
    </xf>
    <xf numFmtId="165" fontId="28" fillId="0" borderId="5" xfId="0" applyNumberFormat="1" applyFont="1" applyBorder="1" applyAlignment="1">
      <alignment horizontal="center" vertical="center"/>
    </xf>
    <xf numFmtId="165" fontId="27" fillId="0" borderId="0" xfId="0" applyNumberFormat="1" applyFont="1" applyAlignment="1">
      <alignment horizontal="left" vertical="top" wrapText="1"/>
    </xf>
    <xf numFmtId="165" fontId="27" fillId="0" borderId="0" xfId="0" applyNumberFormat="1" applyFont="1" applyAlignment="1">
      <alignment horizontal="left" vertical="top"/>
    </xf>
    <xf numFmtId="0" fontId="23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9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20" fillId="0" borderId="1" xfId="0" applyNumberFormat="1" applyFont="1" applyBorder="1" applyAlignment="1">
      <alignment horizontal="center" vertical="center" wrapText="1"/>
    </xf>
    <xf numFmtId="0" fontId="53" fillId="0" borderId="0" xfId="195" applyFont="1" applyAlignment="1">
      <alignment horizontal="center" vertical="center" wrapText="1"/>
    </xf>
    <xf numFmtId="0" fontId="61" fillId="0" borderId="0" xfId="8" applyFont="1" applyAlignment="1">
      <alignment horizontal="left" wrapText="1"/>
    </xf>
    <xf numFmtId="0" fontId="58" fillId="0" borderId="0" xfId="8" applyFont="1"/>
    <xf numFmtId="0" fontId="53" fillId="0" borderId="5" xfId="195" applyFont="1" applyBorder="1" applyAlignment="1">
      <alignment horizontal="center" vertical="center"/>
    </xf>
    <xf numFmtId="0" fontId="54" fillId="0" borderId="5" xfId="195" applyFont="1" applyBorder="1" applyAlignment="1">
      <alignment horizontal="center" vertical="center" wrapText="1"/>
    </xf>
    <xf numFmtId="0" fontId="58" fillId="0" borderId="5" xfId="9" applyFont="1" applyBorder="1" applyAlignment="1">
      <alignment horizontal="center" vertical="center"/>
    </xf>
    <xf numFmtId="0" fontId="54" fillId="0" borderId="57" xfId="10" applyFont="1" applyBorder="1" applyAlignment="1">
      <alignment horizontal="left" vertical="top"/>
    </xf>
    <xf numFmtId="0" fontId="54" fillId="0" borderId="56" xfId="10" applyFont="1" applyBorder="1" applyAlignment="1">
      <alignment horizontal="left" vertical="top"/>
    </xf>
    <xf numFmtId="0" fontId="53" fillId="0" borderId="0" xfId="10" applyFont="1" applyAlignment="1">
      <alignment horizontal="right"/>
    </xf>
    <xf numFmtId="0" fontId="56" fillId="0" borderId="0" xfId="8" applyFont="1" applyAlignment="1">
      <alignment horizontal="left"/>
    </xf>
    <xf numFmtId="0" fontId="30" fillId="0" borderId="0" xfId="8" applyFont="1" applyAlignment="1">
      <alignment horizontal="left" wrapText="1"/>
    </xf>
    <xf numFmtId="0" fontId="54" fillId="0" borderId="0" xfId="10" applyFont="1" applyAlignment="1">
      <alignment horizontal="center" vertical="center" wrapText="1"/>
    </xf>
    <xf numFmtId="0" fontId="54" fillId="0" borderId="5" xfId="10" applyFont="1" applyBorder="1" applyAlignment="1">
      <alignment horizontal="center" vertical="center"/>
    </xf>
    <xf numFmtId="0" fontId="54" fillId="0" borderId="6" xfId="10" applyFont="1" applyBorder="1" applyAlignment="1">
      <alignment horizontal="center" vertical="center"/>
    </xf>
    <xf numFmtId="0" fontId="55" fillId="0" borderId="6" xfId="9" applyFont="1" applyBorder="1" applyAlignment="1">
      <alignment horizontal="center" vertical="center"/>
    </xf>
    <xf numFmtId="0" fontId="55" fillId="0" borderId="7" xfId="9" applyFont="1" applyBorder="1" applyAlignment="1">
      <alignment horizontal="center" vertical="center"/>
    </xf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16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6;&#1077;&#1096;&#1077;&#1085;&#1080;&#1077;%20&#1089;&#1087;%20&#1043;&#1088;&#1072;&#1095;&#1077;&#1074;&#1072;\&#1056;&#1086;&#1084;&#1086;&#1076;&#1072;&#1085;&#1086;&#1074;&#1089;&#1082;&#1080;&#1081;%20&#1089;&#1087;\2025\&#1048;&#1079;&#1084;&#1077;&#1085;&#1077;&#1085;&#1080;&#1077;%20&#1073;&#1102;&#1076;&#1078;&#1077;&#1090;&#1072;%20&#1086;&#1090;%2022.09.25&#1075;&#8470;1\&#1073;&#1102;&#1076;&#1078;&#1077;&#1090;%20202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1"/>
      <sheetName val="Приложение 2"/>
      <sheetName val="Приложение 3"/>
      <sheetName val="Приложение 4"/>
      <sheetName val="прил 5"/>
      <sheetName val="прил6"/>
    </sheetNames>
    <sheetDataSet>
      <sheetData sheetId="0">
        <row r="29">
          <cell r="B29" t="str">
            <v>ПРОЧИЕ БЕЗВОЗМЕЗДНЫЕ ПОСТУПЛЕНИЯ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Прил 1"/>
      <sheetName val="Приложение 2"/>
      <sheetName val="Приложение 3"/>
      <sheetName val="Приложение 4"/>
      <sheetName val="Приложение 5"/>
      <sheetName val="прил 6"/>
      <sheetName val="прил7"/>
    </sheetNames>
    <sheetDataSet>
      <sheetData sheetId="0"/>
      <sheetData sheetId="1"/>
      <sheetData sheetId="2">
        <row r="15">
          <cell r="A15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view="pageBreakPreview" zoomScaleSheetLayoutView="100" workbookViewId="0">
      <selection activeCell="C29" sqref="C29"/>
    </sheetView>
  </sheetViews>
  <sheetFormatPr defaultRowHeight="12.75"/>
  <cols>
    <col min="1" max="1" width="26.16406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92" t="s">
        <v>215</v>
      </c>
      <c r="D1" s="193"/>
      <c r="E1" s="193"/>
    </row>
    <row r="2" spans="1:8" ht="15">
      <c r="B2" s="6"/>
      <c r="C2" s="193"/>
      <c r="D2" s="193"/>
      <c r="E2" s="193"/>
    </row>
    <row r="3" spans="1:8" ht="15">
      <c r="B3" s="6"/>
      <c r="C3" s="193"/>
      <c r="D3" s="193"/>
      <c r="E3" s="193"/>
    </row>
    <row r="4" spans="1:8" ht="33.75" customHeight="1">
      <c r="B4" s="6"/>
      <c r="C4" s="193"/>
      <c r="D4" s="193"/>
      <c r="E4" s="193"/>
    </row>
    <row r="5" spans="1:8" ht="207.75" customHeight="1">
      <c r="C5" s="193"/>
      <c r="D5" s="193"/>
      <c r="E5" s="193"/>
    </row>
    <row r="6" spans="1:8" ht="63" customHeight="1">
      <c r="A6" s="189" t="s">
        <v>190</v>
      </c>
      <c r="B6" s="189"/>
      <c r="C6" s="189"/>
      <c r="D6" s="189"/>
      <c r="E6" s="189"/>
    </row>
    <row r="7" spans="1:8">
      <c r="A7" s="11"/>
      <c r="B7" s="12"/>
      <c r="C7" s="12"/>
      <c r="D7" s="12"/>
      <c r="E7" s="13" t="s">
        <v>1</v>
      </c>
    </row>
    <row r="8" spans="1:8">
      <c r="A8" s="190" t="s">
        <v>23</v>
      </c>
      <c r="B8" s="190" t="s">
        <v>2</v>
      </c>
      <c r="C8" s="191" t="s">
        <v>7</v>
      </c>
      <c r="D8" s="191"/>
      <c r="E8" s="191"/>
    </row>
    <row r="9" spans="1:8" ht="16.5" customHeight="1">
      <c r="A9" s="190"/>
      <c r="B9" s="190"/>
      <c r="C9" s="149" t="s">
        <v>154</v>
      </c>
      <c r="D9" s="149" t="s">
        <v>173</v>
      </c>
      <c r="E9" s="149" t="s">
        <v>191</v>
      </c>
      <c r="H9" s="8"/>
    </row>
    <row r="10" spans="1:8" s="15" customFormat="1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>
      <c r="A11" s="160" t="s">
        <v>28</v>
      </c>
      <c r="B11" s="161" t="s">
        <v>29</v>
      </c>
      <c r="C11" s="162">
        <f>C12+C29</f>
        <v>1642.3999999999999</v>
      </c>
      <c r="D11" s="162">
        <f>D12</f>
        <v>1018.9000000000001</v>
      </c>
      <c r="E11" s="163">
        <f>E12</f>
        <v>1025.9000000000001</v>
      </c>
      <c r="F11" s="16"/>
      <c r="G11" s="17"/>
    </row>
    <row r="12" spans="1:8" s="18" customFormat="1" ht="25.5">
      <c r="A12" s="164" t="s">
        <v>30</v>
      </c>
      <c r="B12" s="177" t="s">
        <v>31</v>
      </c>
      <c r="C12" s="165">
        <f>C13+C21+C26+C18</f>
        <v>1542.3999999999999</v>
      </c>
      <c r="D12" s="165">
        <f>D13+D21+D26</f>
        <v>1018.9000000000001</v>
      </c>
      <c r="E12" s="166">
        <f>E13+E21+E26</f>
        <v>1025.9000000000001</v>
      </c>
      <c r="F12" s="16"/>
      <c r="G12" s="17"/>
    </row>
    <row r="13" spans="1:8" s="18" customFormat="1" ht="25.5">
      <c r="A13" s="167" t="s">
        <v>121</v>
      </c>
      <c r="B13" s="178" t="s">
        <v>131</v>
      </c>
      <c r="C13" s="168">
        <f>C14+C16</f>
        <v>763.8</v>
      </c>
      <c r="D13" s="168">
        <f t="shared" ref="C13:D14" si="0">D14</f>
        <v>566.6</v>
      </c>
      <c r="E13" s="169">
        <f>E14</f>
        <v>556.29999999999995</v>
      </c>
      <c r="F13" s="16"/>
      <c r="G13" s="17"/>
    </row>
    <row r="14" spans="1:8" s="18" customFormat="1">
      <c r="A14" s="170" t="s">
        <v>122</v>
      </c>
      <c r="B14" s="171" t="s">
        <v>132</v>
      </c>
      <c r="C14" s="172">
        <f t="shared" si="0"/>
        <v>713.8</v>
      </c>
      <c r="D14" s="172">
        <f t="shared" si="0"/>
        <v>566.6</v>
      </c>
      <c r="E14" s="172">
        <f>E15</f>
        <v>556.29999999999995</v>
      </c>
      <c r="F14" s="16"/>
      <c r="G14" s="17"/>
    </row>
    <row r="15" spans="1:8" s="18" customFormat="1" ht="38.25">
      <c r="A15" s="173" t="s">
        <v>141</v>
      </c>
      <c r="B15" s="179" t="s">
        <v>210</v>
      </c>
      <c r="C15" s="172">
        <v>713.8</v>
      </c>
      <c r="D15" s="172">
        <v>566.6</v>
      </c>
      <c r="E15" s="172">
        <v>556.29999999999995</v>
      </c>
      <c r="F15" s="16"/>
      <c r="G15" s="17"/>
    </row>
    <row r="16" spans="1:8" s="18" customFormat="1" ht="25.5">
      <c r="A16" s="173" t="s">
        <v>175</v>
      </c>
      <c r="B16" s="180" t="s">
        <v>176</v>
      </c>
      <c r="C16" s="172">
        <f>C17</f>
        <v>50</v>
      </c>
      <c r="D16" s="172"/>
      <c r="E16" s="172"/>
      <c r="F16" s="16"/>
      <c r="G16" s="17"/>
    </row>
    <row r="17" spans="1:7" s="18" customFormat="1" ht="25.5">
      <c r="A17" s="173" t="s">
        <v>174</v>
      </c>
      <c r="B17" s="179" t="s">
        <v>177</v>
      </c>
      <c r="C17" s="172">
        <v>50</v>
      </c>
      <c r="D17" s="172"/>
      <c r="E17" s="172"/>
      <c r="F17" s="16"/>
      <c r="G17" s="17"/>
    </row>
    <row r="18" spans="1:7" s="18" customFormat="1" ht="26.25" customHeight="1">
      <c r="A18" s="175" t="s">
        <v>198</v>
      </c>
      <c r="B18" s="176" t="s">
        <v>197</v>
      </c>
      <c r="C18" s="172">
        <f>C19</f>
        <v>486.5</v>
      </c>
      <c r="D18" s="172"/>
      <c r="E18" s="172"/>
      <c r="F18" s="16"/>
      <c r="G18" s="17"/>
    </row>
    <row r="19" spans="1:7" s="18" customFormat="1">
      <c r="A19" s="173" t="s">
        <v>200</v>
      </c>
      <c r="B19" s="174" t="s">
        <v>199</v>
      </c>
      <c r="C19" s="172">
        <f>C20</f>
        <v>486.5</v>
      </c>
      <c r="D19" s="172"/>
      <c r="E19" s="172"/>
      <c r="F19" s="16"/>
      <c r="G19" s="17"/>
    </row>
    <row r="20" spans="1:7" s="18" customFormat="1" ht="19.5" customHeight="1">
      <c r="A20" s="173" t="s">
        <v>201</v>
      </c>
      <c r="B20" s="174" t="s">
        <v>202</v>
      </c>
      <c r="C20" s="172">
        <v>486.5</v>
      </c>
      <c r="D20" s="172"/>
      <c r="E20" s="172"/>
      <c r="F20" s="16"/>
      <c r="G20" s="17"/>
    </row>
    <row r="21" spans="1:7" s="18" customFormat="1" ht="25.5">
      <c r="A21" s="175" t="s">
        <v>123</v>
      </c>
      <c r="B21" s="176" t="s">
        <v>212</v>
      </c>
      <c r="C21" s="172">
        <v>160.5</v>
      </c>
      <c r="D21" s="172">
        <f t="shared" ref="D21" si="1">D22+D24</f>
        <v>174.3</v>
      </c>
      <c r="E21" s="172">
        <f>E22+E24</f>
        <v>180.6</v>
      </c>
      <c r="F21" s="16"/>
      <c r="G21" s="17"/>
    </row>
    <row r="22" spans="1:7" s="18" customFormat="1" ht="25.5">
      <c r="A22" s="170" t="s">
        <v>124</v>
      </c>
      <c r="B22" s="180" t="s">
        <v>211</v>
      </c>
      <c r="C22" s="172">
        <f>C23</f>
        <v>0.4</v>
      </c>
      <c r="D22" s="172">
        <f>D23</f>
        <v>0.4</v>
      </c>
      <c r="E22" s="172">
        <f>E23</f>
        <v>0.4</v>
      </c>
      <c r="F22" s="16"/>
      <c r="G22" s="17"/>
    </row>
    <row r="23" spans="1:7" s="18" customFormat="1" ht="25.5">
      <c r="A23" s="173" t="s">
        <v>125</v>
      </c>
      <c r="B23" s="179" t="s">
        <v>213</v>
      </c>
      <c r="C23" s="172">
        <v>0.4</v>
      </c>
      <c r="D23" s="172">
        <v>0.4</v>
      </c>
      <c r="E23" s="172">
        <v>0.4</v>
      </c>
      <c r="F23" s="16"/>
      <c r="G23" s="17"/>
    </row>
    <row r="24" spans="1:7" s="18" customFormat="1" ht="38.25">
      <c r="A24" s="170" t="s">
        <v>126</v>
      </c>
      <c r="B24" s="171" t="s">
        <v>214</v>
      </c>
      <c r="C24" s="172">
        <f>C25</f>
        <v>160.1</v>
      </c>
      <c r="D24" s="172">
        <f>D25</f>
        <v>173.9</v>
      </c>
      <c r="E24" s="172">
        <f>E25</f>
        <v>180.2</v>
      </c>
      <c r="F24" s="16"/>
      <c r="G24" s="17"/>
    </row>
    <row r="25" spans="1:7" s="18" customFormat="1" ht="51">
      <c r="A25" s="173" t="s">
        <v>127</v>
      </c>
      <c r="B25" s="174" t="s">
        <v>153</v>
      </c>
      <c r="C25" s="172">
        <v>160.1</v>
      </c>
      <c r="D25" s="172">
        <v>173.9</v>
      </c>
      <c r="E25" s="172">
        <v>180.2</v>
      </c>
      <c r="F25" s="16"/>
      <c r="G25" s="17"/>
    </row>
    <row r="26" spans="1:7" s="18" customFormat="1">
      <c r="A26" s="175" t="s">
        <v>128</v>
      </c>
      <c r="B26" s="176" t="s">
        <v>33</v>
      </c>
      <c r="C26" s="172">
        <f t="shared" ref="C26:D26" si="2">C27</f>
        <v>131.6</v>
      </c>
      <c r="D26" s="172">
        <f t="shared" si="2"/>
        <v>278</v>
      </c>
      <c r="E26" s="172">
        <f>E27</f>
        <v>289</v>
      </c>
      <c r="F26" s="16"/>
      <c r="G26" s="17"/>
    </row>
    <row r="27" spans="1:7" s="18" customFormat="1" ht="52.5" customHeight="1">
      <c r="A27" s="170" t="s">
        <v>129</v>
      </c>
      <c r="B27" s="171" t="s">
        <v>147</v>
      </c>
      <c r="C27" s="172">
        <f>C28</f>
        <v>131.6</v>
      </c>
      <c r="D27" s="172">
        <f>D28</f>
        <v>278</v>
      </c>
      <c r="E27" s="172">
        <f>E28</f>
        <v>289</v>
      </c>
      <c r="F27" s="16"/>
      <c r="G27" s="17"/>
    </row>
    <row r="28" spans="1:7" s="18" customFormat="1" ht="63" customHeight="1">
      <c r="A28" s="173" t="s">
        <v>130</v>
      </c>
      <c r="B28" s="174" t="s">
        <v>146</v>
      </c>
      <c r="C28" s="172">
        <v>131.6</v>
      </c>
      <c r="D28" s="172">
        <v>278</v>
      </c>
      <c r="E28" s="172">
        <v>289</v>
      </c>
      <c r="F28" s="16"/>
      <c r="G28" s="17"/>
    </row>
    <row r="29" spans="1:7" s="18" customFormat="1" ht="15.75" customHeight="1">
      <c r="A29" s="170" t="s">
        <v>227</v>
      </c>
      <c r="B29" s="171" t="str">
        <f>[1]Приложение1!$B$29</f>
        <v>ПРОЧИЕ БЕЗВОЗМЕЗДНЫЕ ПОСТУПЛЕНИЯ</v>
      </c>
      <c r="C29" s="172">
        <v>100</v>
      </c>
      <c r="D29" s="172"/>
      <c r="E29" s="172"/>
      <c r="F29" s="16"/>
      <c r="G29" s="17"/>
    </row>
    <row r="30" spans="1:7" s="18" customFormat="1" ht="29.25" customHeight="1">
      <c r="A30" s="170" t="s">
        <v>228</v>
      </c>
      <c r="B30" s="171" t="s">
        <v>229</v>
      </c>
      <c r="C30" s="172">
        <v>100</v>
      </c>
      <c r="D30" s="172"/>
      <c r="E30" s="172"/>
      <c r="F30" s="16"/>
      <c r="G30" s="17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40"/>
  <sheetViews>
    <sheetView tabSelected="1" view="pageBreakPreview" zoomScaleSheetLayoutView="100" workbookViewId="0">
      <selection activeCell="J90" sqref="J90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6" width="4.1640625" customWidth="1"/>
    <col min="7" max="7" width="5.83203125" customWidth="1"/>
    <col min="8" max="8" width="6.6640625" customWidth="1"/>
    <col min="9" max="9" width="6" customWidth="1"/>
    <col min="10" max="10" width="11.5" customWidth="1"/>
    <col min="11" max="12" width="11.6640625" customWidth="1"/>
  </cols>
  <sheetData>
    <row r="1" spans="1:12" ht="309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4" t="s">
        <v>226</v>
      </c>
      <c r="J1" s="195"/>
      <c r="K1" s="195"/>
      <c r="L1" s="195"/>
    </row>
    <row r="2" spans="1:12" ht="66" customHeight="1">
      <c r="A2" s="196" t="s">
        <v>192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7" t="s">
        <v>1</v>
      </c>
      <c r="J3" s="197"/>
      <c r="K3" s="197"/>
      <c r="L3" s="197"/>
    </row>
    <row r="4" spans="1:12" ht="19.899999999999999" customHeight="1">
      <c r="A4" s="198" t="s">
        <v>2</v>
      </c>
      <c r="B4" s="198" t="s">
        <v>21</v>
      </c>
      <c r="C4" s="198" t="s">
        <v>3</v>
      </c>
      <c r="D4" s="198" t="s">
        <v>4</v>
      </c>
      <c r="E4" s="198" t="s">
        <v>5</v>
      </c>
      <c r="F4" s="198"/>
      <c r="G4" s="198"/>
      <c r="H4" s="198"/>
      <c r="I4" s="198" t="s">
        <v>6</v>
      </c>
      <c r="J4" s="198" t="s">
        <v>7</v>
      </c>
      <c r="K4" s="198"/>
      <c r="L4" s="198"/>
    </row>
    <row r="5" spans="1:12" ht="16.350000000000001" customHeight="1">
      <c r="A5" s="198" t="s">
        <v>0</v>
      </c>
      <c r="B5" s="198" t="s">
        <v>0</v>
      </c>
      <c r="C5" s="198" t="s">
        <v>0</v>
      </c>
      <c r="D5" s="198" t="s">
        <v>0</v>
      </c>
      <c r="E5" s="198" t="s">
        <v>0</v>
      </c>
      <c r="F5" s="198"/>
      <c r="G5" s="198"/>
      <c r="H5" s="198"/>
      <c r="I5" s="198" t="s">
        <v>0</v>
      </c>
      <c r="J5" s="150" t="s">
        <v>154</v>
      </c>
      <c r="K5" s="150" t="s">
        <v>173</v>
      </c>
      <c r="L5" s="150" t="s">
        <v>191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3.5" customHeight="1">
      <c r="A7" s="21" t="s">
        <v>148</v>
      </c>
      <c r="B7" s="22" t="s">
        <v>134</v>
      </c>
      <c r="C7" s="22"/>
      <c r="D7" s="22"/>
      <c r="E7" s="5"/>
      <c r="F7" s="5"/>
      <c r="G7" s="5"/>
      <c r="H7" s="5"/>
      <c r="I7" s="28"/>
      <c r="J7" s="29">
        <f>J8+J49+J58+J71+J90+J104+J97</f>
        <v>2383.3999999999992</v>
      </c>
      <c r="K7" s="29">
        <f>K8+K49+K58+K71+K90+K104+K97</f>
        <v>1621.5000000000002</v>
      </c>
      <c r="L7" s="29">
        <f>L8+L49+L58+L71+L90+L97+L104</f>
        <v>1642.4999999999998</v>
      </c>
    </row>
    <row r="8" spans="1:12" ht="15.75" customHeight="1">
      <c r="A8" s="24" t="s">
        <v>34</v>
      </c>
      <c r="B8" s="23" t="s">
        <v>134</v>
      </c>
      <c r="C8" s="23" t="s">
        <v>35</v>
      </c>
      <c r="D8" s="23"/>
      <c r="E8" s="34"/>
      <c r="F8" s="34"/>
      <c r="G8" s="34"/>
      <c r="H8" s="34"/>
      <c r="I8" s="30"/>
      <c r="J8" s="31">
        <f>J9+J18+J37+J43</f>
        <v>1633.9999999999998</v>
      </c>
      <c r="K8" s="31">
        <f>K9+K18+K37</f>
        <v>1004.9000000000001</v>
      </c>
      <c r="L8" s="31">
        <f>L9+L18+L37</f>
        <v>970</v>
      </c>
    </row>
    <row r="9" spans="1:12" ht="60">
      <c r="A9" s="24" t="s">
        <v>36</v>
      </c>
      <c r="B9" s="23" t="s">
        <v>134</v>
      </c>
      <c r="C9" s="125" t="s">
        <v>35</v>
      </c>
      <c r="D9" s="125" t="s">
        <v>37</v>
      </c>
      <c r="E9" s="34"/>
      <c r="F9" s="34"/>
      <c r="G9" s="34"/>
      <c r="H9" s="34"/>
      <c r="I9" s="125"/>
      <c r="J9" s="31">
        <f>J10</f>
        <v>684.3</v>
      </c>
      <c r="K9" s="31">
        <f>K10</f>
        <v>418.3</v>
      </c>
      <c r="L9" s="31">
        <f>L10</f>
        <v>379.7</v>
      </c>
    </row>
    <row r="10" spans="1:12" ht="90">
      <c r="A10" s="24" t="s">
        <v>165</v>
      </c>
      <c r="B10" s="23" t="s">
        <v>134</v>
      </c>
      <c r="C10" s="23" t="s">
        <v>35</v>
      </c>
      <c r="D10" s="23" t="s">
        <v>37</v>
      </c>
      <c r="E10" s="33">
        <v>65</v>
      </c>
      <c r="F10" s="33"/>
      <c r="G10" s="33"/>
      <c r="H10" s="33"/>
      <c r="I10" s="23"/>
      <c r="J10" s="31">
        <f t="shared" ref="J10:K12" si="0">J11</f>
        <v>684.3</v>
      </c>
      <c r="K10" s="31">
        <f t="shared" si="0"/>
        <v>418.3</v>
      </c>
      <c r="L10" s="31">
        <f>L11</f>
        <v>379.7</v>
      </c>
    </row>
    <row r="11" spans="1:12" ht="15">
      <c r="A11" s="24" t="s">
        <v>38</v>
      </c>
      <c r="B11" s="23" t="s">
        <v>134</v>
      </c>
      <c r="C11" s="23" t="s">
        <v>35</v>
      </c>
      <c r="D11" s="23" t="s">
        <v>37</v>
      </c>
      <c r="E11" s="33">
        <v>65</v>
      </c>
      <c r="F11" s="33">
        <v>1</v>
      </c>
      <c r="G11" s="33"/>
      <c r="H11" s="33"/>
      <c r="I11" s="23"/>
      <c r="J11" s="31">
        <f>J12+J15</f>
        <v>684.3</v>
      </c>
      <c r="K11" s="31">
        <f t="shared" si="0"/>
        <v>418.3</v>
      </c>
      <c r="L11" s="31">
        <f>L12</f>
        <v>379.7</v>
      </c>
    </row>
    <row r="12" spans="1:12" ht="33.75" customHeight="1">
      <c r="A12" s="24" t="s">
        <v>39</v>
      </c>
      <c r="B12" s="23" t="s">
        <v>134</v>
      </c>
      <c r="C12" s="23" t="s">
        <v>35</v>
      </c>
      <c r="D12" s="23" t="s">
        <v>37</v>
      </c>
      <c r="E12" s="33">
        <v>65</v>
      </c>
      <c r="F12" s="33">
        <v>1</v>
      </c>
      <c r="G12" s="33" t="s">
        <v>60</v>
      </c>
      <c r="H12" s="33" t="s">
        <v>71</v>
      </c>
      <c r="I12" s="23"/>
      <c r="J12" s="31">
        <f t="shared" si="0"/>
        <v>547.4</v>
      </c>
      <c r="K12" s="31">
        <f>K13</f>
        <v>418.3</v>
      </c>
      <c r="L12" s="31">
        <f>L13</f>
        <v>379.7</v>
      </c>
    </row>
    <row r="13" spans="1:12" ht="120">
      <c r="A13" s="24" t="s">
        <v>40</v>
      </c>
      <c r="B13" s="23" t="s">
        <v>134</v>
      </c>
      <c r="C13" s="23" t="s">
        <v>35</v>
      </c>
      <c r="D13" s="23" t="s">
        <v>37</v>
      </c>
      <c r="E13" s="33">
        <v>65</v>
      </c>
      <c r="F13" s="33">
        <v>1</v>
      </c>
      <c r="G13" s="33" t="s">
        <v>60</v>
      </c>
      <c r="H13" s="33" t="s">
        <v>71</v>
      </c>
      <c r="I13" s="23" t="s">
        <v>62</v>
      </c>
      <c r="J13" s="31">
        <f>J14</f>
        <v>547.4</v>
      </c>
      <c r="K13" s="31">
        <f>K14</f>
        <v>418.3</v>
      </c>
      <c r="L13" s="31">
        <f>L14</f>
        <v>379.7</v>
      </c>
    </row>
    <row r="14" spans="1:12" ht="45">
      <c r="A14" s="24" t="s">
        <v>41</v>
      </c>
      <c r="B14" s="23" t="s">
        <v>134</v>
      </c>
      <c r="C14" s="23" t="s">
        <v>35</v>
      </c>
      <c r="D14" s="23" t="s">
        <v>37</v>
      </c>
      <c r="E14" s="33">
        <v>65</v>
      </c>
      <c r="F14" s="33">
        <v>1</v>
      </c>
      <c r="G14" s="33" t="s">
        <v>60</v>
      </c>
      <c r="H14" s="33" t="s">
        <v>71</v>
      </c>
      <c r="I14" s="23" t="s">
        <v>63</v>
      </c>
      <c r="J14" s="31">
        <v>547.4</v>
      </c>
      <c r="K14" s="31">
        <v>418.3</v>
      </c>
      <c r="L14" s="31">
        <v>379.7</v>
      </c>
    </row>
    <row r="15" spans="1:12" ht="93.75" customHeight="1">
      <c r="A15" s="24" t="str">
        <f>'[2]Приложение 3'!$A$15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3" t="s">
        <v>134</v>
      </c>
      <c r="C15" s="23" t="s">
        <v>35</v>
      </c>
      <c r="D15" s="23" t="s">
        <v>37</v>
      </c>
      <c r="E15" s="33" t="s">
        <v>138</v>
      </c>
      <c r="F15" s="33" t="s">
        <v>8</v>
      </c>
      <c r="G15" s="33" t="s">
        <v>60</v>
      </c>
      <c r="H15" s="33" t="s">
        <v>206</v>
      </c>
      <c r="I15" s="23"/>
      <c r="J15" s="31">
        <f>J16</f>
        <v>136.9</v>
      </c>
      <c r="K15" s="31"/>
      <c r="L15" s="31"/>
    </row>
    <row r="16" spans="1:12" ht="124.5" customHeight="1">
      <c r="A16" s="24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3" t="s">
        <v>134</v>
      </c>
      <c r="C16" s="23" t="s">
        <v>35</v>
      </c>
      <c r="D16" s="23" t="s">
        <v>37</v>
      </c>
      <c r="E16" s="33" t="s">
        <v>138</v>
      </c>
      <c r="F16" s="33" t="s">
        <v>8</v>
      </c>
      <c r="G16" s="33" t="s">
        <v>60</v>
      </c>
      <c r="H16" s="33" t="s">
        <v>206</v>
      </c>
      <c r="I16" s="23" t="s">
        <v>62</v>
      </c>
      <c r="J16" s="31">
        <f>J17</f>
        <v>136.9</v>
      </c>
      <c r="K16" s="31"/>
      <c r="L16" s="31"/>
    </row>
    <row r="17" spans="1:12" ht="45.75" customHeight="1">
      <c r="A17" s="24" t="str">
        <f>A14</f>
        <v>Расходы на выплаты персоналу государственных (муниципальных) органов</v>
      </c>
      <c r="B17" s="23" t="s">
        <v>134</v>
      </c>
      <c r="C17" s="23" t="s">
        <v>35</v>
      </c>
      <c r="D17" s="23" t="s">
        <v>37</v>
      </c>
      <c r="E17" s="33" t="s">
        <v>138</v>
      </c>
      <c r="F17" s="33" t="s">
        <v>8</v>
      </c>
      <c r="G17" s="33" t="s">
        <v>60</v>
      </c>
      <c r="H17" s="33" t="s">
        <v>206</v>
      </c>
      <c r="I17" s="23" t="s">
        <v>63</v>
      </c>
      <c r="J17" s="31">
        <v>136.9</v>
      </c>
      <c r="K17" s="31"/>
      <c r="L17" s="31"/>
    </row>
    <row r="18" spans="1:12" ht="84.75" customHeight="1">
      <c r="A18" s="24" t="s">
        <v>209</v>
      </c>
      <c r="B18" s="23" t="s">
        <v>134</v>
      </c>
      <c r="C18" s="125" t="s">
        <v>35</v>
      </c>
      <c r="D18" s="125" t="s">
        <v>42</v>
      </c>
      <c r="E18" s="33"/>
      <c r="F18" s="33"/>
      <c r="G18" s="33"/>
      <c r="H18" s="33"/>
      <c r="I18" s="30"/>
      <c r="J18" s="36">
        <f>J19+J32</f>
        <v>933.9</v>
      </c>
      <c r="K18" s="36">
        <f>K19+K32</f>
        <v>581.6</v>
      </c>
      <c r="L18" s="36">
        <f>L19+L32</f>
        <v>585.30000000000007</v>
      </c>
    </row>
    <row r="19" spans="1:12" ht="93.75" customHeight="1">
      <c r="A19" s="24" t="str">
        <f>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9" s="23" t="s">
        <v>134</v>
      </c>
      <c r="C19" s="132" t="s">
        <v>35</v>
      </c>
      <c r="D19" s="132" t="s">
        <v>42</v>
      </c>
      <c r="E19" s="33">
        <v>65</v>
      </c>
      <c r="F19" s="33"/>
      <c r="G19" s="33"/>
      <c r="H19" s="33"/>
      <c r="I19" s="30"/>
      <c r="J19" s="31">
        <f t="shared" ref="J19:K19" si="1">J20</f>
        <v>933.5</v>
      </c>
      <c r="K19" s="31">
        <f t="shared" si="1"/>
        <v>581.20000000000005</v>
      </c>
      <c r="L19" s="31">
        <f>L20</f>
        <v>584.90000000000009</v>
      </c>
    </row>
    <row r="20" spans="1:12" ht="66" customHeight="1">
      <c r="A20" s="24" t="s">
        <v>155</v>
      </c>
      <c r="B20" s="23" t="s">
        <v>134</v>
      </c>
      <c r="C20" s="23" t="s">
        <v>35</v>
      </c>
      <c r="D20" s="23" t="s">
        <v>42</v>
      </c>
      <c r="E20" s="33">
        <v>65</v>
      </c>
      <c r="F20" s="33">
        <v>2</v>
      </c>
      <c r="G20" s="33"/>
      <c r="H20" s="33"/>
      <c r="I20" s="30"/>
      <c r="J20" s="31">
        <f>J21+J24+J29</f>
        <v>933.5</v>
      </c>
      <c r="K20" s="31">
        <f>K24+K21</f>
        <v>581.20000000000005</v>
      </c>
      <c r="L20" s="31">
        <f>L21+L24</f>
        <v>584.90000000000009</v>
      </c>
    </row>
    <row r="21" spans="1:12" ht="48" customHeight="1">
      <c r="A21" s="24" t="s">
        <v>172</v>
      </c>
      <c r="B21" s="23" t="s">
        <v>134</v>
      </c>
      <c r="C21" s="23" t="s">
        <v>35</v>
      </c>
      <c r="D21" s="23" t="s">
        <v>42</v>
      </c>
      <c r="E21" s="33" t="s">
        <v>138</v>
      </c>
      <c r="F21" s="33" t="s">
        <v>9</v>
      </c>
      <c r="G21" s="33" t="s">
        <v>60</v>
      </c>
      <c r="H21" s="33" t="s">
        <v>171</v>
      </c>
      <c r="I21" s="30"/>
      <c r="J21" s="31">
        <f t="shared" ref="J21:K22" si="2">J22</f>
        <v>406.3</v>
      </c>
      <c r="K21" s="31">
        <f t="shared" si="2"/>
        <v>390.6</v>
      </c>
      <c r="L21" s="31">
        <f>L22</f>
        <v>390.6</v>
      </c>
    </row>
    <row r="22" spans="1:12" ht="123" customHeight="1">
      <c r="A22" s="24" t="s">
        <v>40</v>
      </c>
      <c r="B22" s="23" t="s">
        <v>134</v>
      </c>
      <c r="C22" s="23" t="s">
        <v>35</v>
      </c>
      <c r="D22" s="23" t="s">
        <v>42</v>
      </c>
      <c r="E22" s="33" t="s">
        <v>138</v>
      </c>
      <c r="F22" s="33" t="s">
        <v>9</v>
      </c>
      <c r="G22" s="33" t="s">
        <v>60</v>
      </c>
      <c r="H22" s="33" t="s">
        <v>171</v>
      </c>
      <c r="I22" s="30" t="s">
        <v>62</v>
      </c>
      <c r="J22" s="31">
        <f t="shared" si="2"/>
        <v>406.3</v>
      </c>
      <c r="K22" s="31">
        <f t="shared" si="2"/>
        <v>390.6</v>
      </c>
      <c r="L22" s="31">
        <f>L23</f>
        <v>390.6</v>
      </c>
    </row>
    <row r="23" spans="1:12" ht="44.25" customHeight="1">
      <c r="A23" s="24" t="s">
        <v>41</v>
      </c>
      <c r="B23" s="23" t="s">
        <v>134</v>
      </c>
      <c r="C23" s="23" t="s">
        <v>35</v>
      </c>
      <c r="D23" s="23" t="s">
        <v>42</v>
      </c>
      <c r="E23" s="33" t="s">
        <v>138</v>
      </c>
      <c r="F23" s="33" t="s">
        <v>9</v>
      </c>
      <c r="G23" s="33" t="s">
        <v>60</v>
      </c>
      <c r="H23" s="33" t="s">
        <v>171</v>
      </c>
      <c r="I23" s="30" t="s">
        <v>63</v>
      </c>
      <c r="J23" s="31">
        <v>406.3</v>
      </c>
      <c r="K23" s="31">
        <v>390.6</v>
      </c>
      <c r="L23" s="31">
        <v>390.6</v>
      </c>
    </row>
    <row r="24" spans="1:12" ht="49.5" customHeight="1">
      <c r="A24" s="24" t="s">
        <v>208</v>
      </c>
      <c r="B24" s="23" t="s">
        <v>134</v>
      </c>
      <c r="C24" s="23" t="s">
        <v>35</v>
      </c>
      <c r="D24" s="23" t="s">
        <v>42</v>
      </c>
      <c r="E24" s="33">
        <v>65</v>
      </c>
      <c r="F24" s="33">
        <v>2</v>
      </c>
      <c r="G24" s="33" t="s">
        <v>60</v>
      </c>
      <c r="H24" s="33" t="s">
        <v>72</v>
      </c>
      <c r="I24" s="30"/>
      <c r="J24" s="31">
        <f>+J25+J27</f>
        <v>475.7</v>
      </c>
      <c r="K24" s="31">
        <f>+K25+K27</f>
        <v>190.6</v>
      </c>
      <c r="L24" s="31">
        <f>L25+L27</f>
        <v>194.3</v>
      </c>
    </row>
    <row r="25" spans="1:12" ht="44.25" customHeight="1">
      <c r="A25" s="24" t="s">
        <v>169</v>
      </c>
      <c r="B25" s="23" t="s">
        <v>134</v>
      </c>
      <c r="C25" s="23" t="s">
        <v>35</v>
      </c>
      <c r="D25" s="23" t="s">
        <v>42</v>
      </c>
      <c r="E25" s="33">
        <v>65</v>
      </c>
      <c r="F25" s="33">
        <v>2</v>
      </c>
      <c r="G25" s="33" t="s">
        <v>60</v>
      </c>
      <c r="H25" s="33" t="s">
        <v>72</v>
      </c>
      <c r="I25" s="30" t="s">
        <v>64</v>
      </c>
      <c r="J25" s="31">
        <f t="shared" ref="J25" si="3">J26</f>
        <v>474.2</v>
      </c>
      <c r="K25" s="31">
        <f>K26</f>
        <v>185.6</v>
      </c>
      <c r="L25" s="31">
        <f>L26</f>
        <v>189.3</v>
      </c>
    </row>
    <row r="26" spans="1:12" ht="60">
      <c r="A26" s="24" t="s">
        <v>43</v>
      </c>
      <c r="B26" s="23" t="s">
        <v>134</v>
      </c>
      <c r="C26" s="23" t="s">
        <v>35</v>
      </c>
      <c r="D26" s="23" t="s">
        <v>42</v>
      </c>
      <c r="E26" s="33">
        <v>65</v>
      </c>
      <c r="F26" s="33">
        <v>2</v>
      </c>
      <c r="G26" s="33" t="s">
        <v>60</v>
      </c>
      <c r="H26" s="33" t="s">
        <v>72</v>
      </c>
      <c r="I26" s="30" t="s">
        <v>65</v>
      </c>
      <c r="J26" s="31">
        <v>474.2</v>
      </c>
      <c r="K26" s="31">
        <v>185.6</v>
      </c>
      <c r="L26" s="31">
        <v>189.3</v>
      </c>
    </row>
    <row r="27" spans="1:12" ht="15">
      <c r="A27" s="24" t="s">
        <v>44</v>
      </c>
      <c r="B27" s="23" t="s">
        <v>134</v>
      </c>
      <c r="C27" s="23" t="s">
        <v>35</v>
      </c>
      <c r="D27" s="23" t="s">
        <v>42</v>
      </c>
      <c r="E27" s="33">
        <v>65</v>
      </c>
      <c r="F27" s="33">
        <v>2</v>
      </c>
      <c r="G27" s="33" t="s">
        <v>60</v>
      </c>
      <c r="H27" s="33" t="s">
        <v>72</v>
      </c>
      <c r="I27" s="30" t="s">
        <v>66</v>
      </c>
      <c r="J27" s="31">
        <f>J28</f>
        <v>1.5</v>
      </c>
      <c r="K27" s="31">
        <f>K28</f>
        <v>5</v>
      </c>
      <c r="L27" s="31">
        <f>L28</f>
        <v>5</v>
      </c>
    </row>
    <row r="28" spans="1:12" ht="30">
      <c r="A28" s="24" t="s">
        <v>45</v>
      </c>
      <c r="B28" s="23" t="s">
        <v>134</v>
      </c>
      <c r="C28" s="23" t="s">
        <v>35</v>
      </c>
      <c r="D28" s="23" t="s">
        <v>42</v>
      </c>
      <c r="E28" s="33">
        <v>65</v>
      </c>
      <c r="F28" s="33">
        <v>2</v>
      </c>
      <c r="G28" s="33" t="s">
        <v>60</v>
      </c>
      <c r="H28" s="33" t="s">
        <v>72</v>
      </c>
      <c r="I28" s="30" t="s">
        <v>67</v>
      </c>
      <c r="J28" s="31">
        <v>1.5</v>
      </c>
      <c r="K28" s="31">
        <v>5</v>
      </c>
      <c r="L28" s="31">
        <v>5</v>
      </c>
    </row>
    <row r="29" spans="1:12" ht="91.5" customHeight="1">
      <c r="A29" s="24" t="str">
        <f>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3" t="s">
        <v>134</v>
      </c>
      <c r="C29" s="23" t="s">
        <v>35</v>
      </c>
      <c r="D29" s="23" t="s">
        <v>42</v>
      </c>
      <c r="E29" s="33" t="s">
        <v>138</v>
      </c>
      <c r="F29" s="33" t="s">
        <v>9</v>
      </c>
      <c r="G29" s="33" t="s">
        <v>60</v>
      </c>
      <c r="H29" s="33" t="s">
        <v>206</v>
      </c>
      <c r="I29" s="30"/>
      <c r="J29" s="31">
        <f>J30</f>
        <v>51.5</v>
      </c>
      <c r="K29" s="31"/>
      <c r="L29" s="31"/>
    </row>
    <row r="30" spans="1:12" ht="120.75" customHeight="1">
      <c r="A30" s="24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3" t="s">
        <v>134</v>
      </c>
      <c r="C30" s="23" t="s">
        <v>35</v>
      </c>
      <c r="D30" s="23" t="s">
        <v>42</v>
      </c>
      <c r="E30" s="33" t="s">
        <v>138</v>
      </c>
      <c r="F30" s="33" t="s">
        <v>9</v>
      </c>
      <c r="G30" s="33" t="s">
        <v>60</v>
      </c>
      <c r="H30" s="33" t="s">
        <v>206</v>
      </c>
      <c r="I30" s="30" t="s">
        <v>62</v>
      </c>
      <c r="J30" s="31">
        <f>J31</f>
        <v>51.5</v>
      </c>
      <c r="K30" s="31"/>
      <c r="L30" s="31"/>
    </row>
    <row r="31" spans="1:12" ht="47.25" customHeight="1">
      <c r="A31" s="24" t="str">
        <f>A23</f>
        <v>Расходы на выплаты персоналу государственных (муниципальных) органов</v>
      </c>
      <c r="B31" s="23" t="s">
        <v>134</v>
      </c>
      <c r="C31" s="23" t="s">
        <v>35</v>
      </c>
      <c r="D31" s="23" t="s">
        <v>42</v>
      </c>
      <c r="E31" s="33" t="s">
        <v>138</v>
      </c>
      <c r="F31" s="33" t="s">
        <v>9</v>
      </c>
      <c r="G31" s="33" t="s">
        <v>60</v>
      </c>
      <c r="H31" s="33" t="s">
        <v>206</v>
      </c>
      <c r="I31" s="30" t="s">
        <v>63</v>
      </c>
      <c r="J31" s="31">
        <v>51.5</v>
      </c>
      <c r="K31" s="31"/>
      <c r="L31" s="31"/>
    </row>
    <row r="32" spans="1:12" ht="90" customHeight="1">
      <c r="A32" s="24" t="s">
        <v>156</v>
      </c>
      <c r="B32" s="23" t="s">
        <v>134</v>
      </c>
      <c r="C32" s="23" t="s">
        <v>35</v>
      </c>
      <c r="D32" s="23" t="s">
        <v>42</v>
      </c>
      <c r="E32" s="33">
        <v>89</v>
      </c>
      <c r="F32" s="33"/>
      <c r="G32" s="33"/>
      <c r="H32" s="33"/>
      <c r="I32" s="30"/>
      <c r="J32" s="31">
        <f t="shared" ref="J32:K35" si="4">J33</f>
        <v>0.4</v>
      </c>
      <c r="K32" s="31">
        <f t="shared" si="4"/>
        <v>0.4</v>
      </c>
      <c r="L32" s="31">
        <f>L33</f>
        <v>0.4</v>
      </c>
    </row>
    <row r="33" spans="1:14" ht="111" customHeight="1">
      <c r="A33" s="24" t="s">
        <v>157</v>
      </c>
      <c r="B33" s="23" t="s">
        <v>134</v>
      </c>
      <c r="C33" s="23" t="s">
        <v>35</v>
      </c>
      <c r="D33" s="23" t="s">
        <v>42</v>
      </c>
      <c r="E33" s="33">
        <v>89</v>
      </c>
      <c r="F33" s="33">
        <v>1</v>
      </c>
      <c r="G33" s="33"/>
      <c r="H33" s="33"/>
      <c r="I33" s="30"/>
      <c r="J33" s="31">
        <f t="shared" si="4"/>
        <v>0.4</v>
      </c>
      <c r="K33" s="31">
        <f t="shared" si="4"/>
        <v>0.4</v>
      </c>
      <c r="L33" s="31">
        <f>L34</f>
        <v>0.4</v>
      </c>
    </row>
    <row r="34" spans="1:14" ht="195">
      <c r="A34" s="24" t="s">
        <v>32</v>
      </c>
      <c r="B34" s="23" t="s">
        <v>134</v>
      </c>
      <c r="C34" s="23" t="s">
        <v>35</v>
      </c>
      <c r="D34" s="23" t="s">
        <v>42</v>
      </c>
      <c r="E34" s="33">
        <v>89</v>
      </c>
      <c r="F34" s="33">
        <v>1</v>
      </c>
      <c r="G34" s="33" t="s">
        <v>60</v>
      </c>
      <c r="H34" s="33" t="s">
        <v>73</v>
      </c>
      <c r="I34" s="30"/>
      <c r="J34" s="32">
        <f t="shared" si="4"/>
        <v>0.4</v>
      </c>
      <c r="K34" s="32">
        <f t="shared" si="4"/>
        <v>0.4</v>
      </c>
      <c r="L34" s="32">
        <f>L35</f>
        <v>0.4</v>
      </c>
    </row>
    <row r="35" spans="1:14" ht="48" customHeight="1">
      <c r="A35" s="24" t="s">
        <v>169</v>
      </c>
      <c r="B35" s="23" t="s">
        <v>134</v>
      </c>
      <c r="C35" s="23" t="s">
        <v>35</v>
      </c>
      <c r="D35" s="23" t="s">
        <v>42</v>
      </c>
      <c r="E35" s="33">
        <v>89</v>
      </c>
      <c r="F35" s="33">
        <v>1</v>
      </c>
      <c r="G35" s="33" t="s">
        <v>60</v>
      </c>
      <c r="H35" s="33" t="s">
        <v>73</v>
      </c>
      <c r="I35" s="30" t="s">
        <v>64</v>
      </c>
      <c r="J35" s="32">
        <f t="shared" si="4"/>
        <v>0.4</v>
      </c>
      <c r="K35" s="32">
        <f t="shared" si="4"/>
        <v>0.4</v>
      </c>
      <c r="L35" s="32">
        <f>L36</f>
        <v>0.4</v>
      </c>
    </row>
    <row r="36" spans="1:14" ht="60">
      <c r="A36" s="24" t="s">
        <v>43</v>
      </c>
      <c r="B36" s="23" t="s">
        <v>134</v>
      </c>
      <c r="C36" s="23" t="s">
        <v>35</v>
      </c>
      <c r="D36" s="23" t="s">
        <v>42</v>
      </c>
      <c r="E36" s="33">
        <v>89</v>
      </c>
      <c r="F36" s="33">
        <v>1</v>
      </c>
      <c r="G36" s="33" t="s">
        <v>60</v>
      </c>
      <c r="H36" s="33" t="s">
        <v>73</v>
      </c>
      <c r="I36" s="30" t="s">
        <v>65</v>
      </c>
      <c r="J36" s="32">
        <v>0.4</v>
      </c>
      <c r="K36" s="32">
        <v>0.4</v>
      </c>
      <c r="L36" s="32">
        <v>0.4</v>
      </c>
    </row>
    <row r="37" spans="1:14" ht="15">
      <c r="A37" s="24" t="s">
        <v>47</v>
      </c>
      <c r="B37" s="125" t="s">
        <v>134</v>
      </c>
      <c r="C37" s="125" t="s">
        <v>35</v>
      </c>
      <c r="D37" s="125" t="s">
        <v>18</v>
      </c>
      <c r="E37" s="33"/>
      <c r="F37" s="33"/>
      <c r="G37" s="33"/>
      <c r="H37" s="33"/>
      <c r="I37" s="129"/>
      <c r="J37" s="36">
        <f t="shared" ref="J37:K39" si="5">J38</f>
        <v>5</v>
      </c>
      <c r="K37" s="31">
        <f t="shared" si="5"/>
        <v>5</v>
      </c>
      <c r="L37" s="31">
        <f>L38</f>
        <v>5</v>
      </c>
    </row>
    <row r="38" spans="1:14" ht="93" customHeight="1">
      <c r="A38" s="24" t="s">
        <v>158</v>
      </c>
      <c r="B38" s="23" t="s">
        <v>134</v>
      </c>
      <c r="C38" s="23" t="s">
        <v>35</v>
      </c>
      <c r="D38" s="23" t="s">
        <v>18</v>
      </c>
      <c r="E38" s="33" t="s">
        <v>74</v>
      </c>
      <c r="F38" s="33"/>
      <c r="G38" s="33"/>
      <c r="H38" s="33"/>
      <c r="I38" s="30"/>
      <c r="J38" s="31">
        <f t="shared" si="5"/>
        <v>5</v>
      </c>
      <c r="K38" s="31">
        <f t="shared" si="5"/>
        <v>5</v>
      </c>
      <c r="L38" s="31">
        <f>L39</f>
        <v>5</v>
      </c>
    </row>
    <row r="39" spans="1:14" ht="112.5" customHeight="1">
      <c r="A39" s="24" t="s">
        <v>159</v>
      </c>
      <c r="B39" s="23" t="s">
        <v>134</v>
      </c>
      <c r="C39" s="23" t="s">
        <v>35</v>
      </c>
      <c r="D39" s="23" t="s">
        <v>18</v>
      </c>
      <c r="E39" s="33" t="s">
        <v>74</v>
      </c>
      <c r="F39" s="33" t="s">
        <v>8</v>
      </c>
      <c r="G39" s="33"/>
      <c r="H39" s="33"/>
      <c r="I39" s="30"/>
      <c r="J39" s="31">
        <f t="shared" si="5"/>
        <v>5</v>
      </c>
      <c r="K39" s="31">
        <f t="shared" si="5"/>
        <v>5</v>
      </c>
      <c r="L39" s="31">
        <f>L40</f>
        <v>5</v>
      </c>
    </row>
    <row r="40" spans="1:14" ht="75">
      <c r="A40" s="24" t="s">
        <v>186</v>
      </c>
      <c r="B40" s="23" t="s">
        <v>134</v>
      </c>
      <c r="C40" s="23" t="s">
        <v>35</v>
      </c>
      <c r="D40" s="23" t="s">
        <v>18</v>
      </c>
      <c r="E40" s="33" t="s">
        <v>74</v>
      </c>
      <c r="F40" s="33" t="s">
        <v>8</v>
      </c>
      <c r="G40" s="33" t="s">
        <v>60</v>
      </c>
      <c r="H40" s="33" t="s">
        <v>76</v>
      </c>
      <c r="I40" s="30"/>
      <c r="J40" s="31">
        <f>J42</f>
        <v>5</v>
      </c>
      <c r="K40" s="31">
        <f>K42</f>
        <v>5</v>
      </c>
      <c r="L40" s="31">
        <f>L41</f>
        <v>5</v>
      </c>
    </row>
    <row r="41" spans="1:14" ht="15">
      <c r="A41" s="24" t="s">
        <v>44</v>
      </c>
      <c r="B41" s="23" t="s">
        <v>134</v>
      </c>
      <c r="C41" s="23" t="s">
        <v>35</v>
      </c>
      <c r="D41" s="23" t="s">
        <v>18</v>
      </c>
      <c r="E41" s="33" t="s">
        <v>74</v>
      </c>
      <c r="F41" s="33" t="s">
        <v>8</v>
      </c>
      <c r="G41" s="33" t="s">
        <v>60</v>
      </c>
      <c r="H41" s="33" t="s">
        <v>76</v>
      </c>
      <c r="I41" s="30" t="s">
        <v>66</v>
      </c>
      <c r="J41" s="31">
        <f>J42</f>
        <v>5</v>
      </c>
      <c r="K41" s="31">
        <f>K42</f>
        <v>5</v>
      </c>
      <c r="L41" s="31">
        <f>L42</f>
        <v>5</v>
      </c>
    </row>
    <row r="42" spans="1:14" ht="15">
      <c r="A42" s="24" t="s">
        <v>48</v>
      </c>
      <c r="B42" s="23" t="s">
        <v>134</v>
      </c>
      <c r="C42" s="23" t="s">
        <v>35</v>
      </c>
      <c r="D42" s="23" t="s">
        <v>49</v>
      </c>
      <c r="E42" s="33" t="s">
        <v>74</v>
      </c>
      <c r="F42" s="33" t="s">
        <v>8</v>
      </c>
      <c r="G42" s="33" t="s">
        <v>60</v>
      </c>
      <c r="H42" s="33" t="s">
        <v>76</v>
      </c>
      <c r="I42" s="30" t="s">
        <v>68</v>
      </c>
      <c r="J42" s="31">
        <v>5</v>
      </c>
      <c r="K42" s="31">
        <v>5</v>
      </c>
      <c r="L42" s="31">
        <v>5</v>
      </c>
    </row>
    <row r="43" spans="1:14" ht="30">
      <c r="A43" s="24" t="s">
        <v>219</v>
      </c>
      <c r="B43" s="23" t="s">
        <v>134</v>
      </c>
      <c r="C43" s="23" t="s">
        <v>35</v>
      </c>
      <c r="D43" s="23" t="s">
        <v>167</v>
      </c>
      <c r="E43" s="33"/>
      <c r="F43" s="33"/>
      <c r="G43" s="33"/>
      <c r="H43" s="33"/>
      <c r="I43" s="30"/>
      <c r="J43" s="31">
        <f>J44</f>
        <v>10.8</v>
      </c>
      <c r="K43" s="31"/>
      <c r="L43" s="31"/>
    </row>
    <row r="44" spans="1:14" ht="89.25" customHeight="1">
      <c r="A44" s="24" t="str">
        <f>A38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4" s="23" t="s">
        <v>134</v>
      </c>
      <c r="C44" s="23" t="s">
        <v>35</v>
      </c>
      <c r="D44" s="23" t="s">
        <v>167</v>
      </c>
      <c r="E44" s="33" t="s">
        <v>74</v>
      </c>
      <c r="F44" s="33"/>
      <c r="G44" s="33"/>
      <c r="H44" s="33"/>
      <c r="I44" s="30"/>
      <c r="J44" s="31">
        <f>J45</f>
        <v>10.8</v>
      </c>
      <c r="K44" s="31"/>
      <c r="L44" s="31"/>
    </row>
    <row r="45" spans="1:14" ht="105.75" customHeight="1">
      <c r="A45" s="24" t="str">
        <f>A39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5" s="23" t="s">
        <v>134</v>
      </c>
      <c r="C45" s="23" t="s">
        <v>35</v>
      </c>
      <c r="D45" s="23" t="s">
        <v>167</v>
      </c>
      <c r="E45" s="33" t="s">
        <v>74</v>
      </c>
      <c r="F45" s="33" t="s">
        <v>8</v>
      </c>
      <c r="G45" s="33"/>
      <c r="H45" s="33"/>
      <c r="I45" s="30"/>
      <c r="J45" s="31">
        <f>J46</f>
        <v>10.8</v>
      </c>
      <c r="K45" s="31"/>
      <c r="L45" s="31"/>
      <c r="N45" s="181" t="s">
        <v>220</v>
      </c>
    </row>
    <row r="46" spans="1:14" ht="30">
      <c r="A46" s="24" t="s">
        <v>221</v>
      </c>
      <c r="B46" s="23" t="s">
        <v>134</v>
      </c>
      <c r="C46" s="23" t="s">
        <v>35</v>
      </c>
      <c r="D46" s="23" t="s">
        <v>167</v>
      </c>
      <c r="E46" s="33" t="s">
        <v>74</v>
      </c>
      <c r="F46" s="33" t="s">
        <v>8</v>
      </c>
      <c r="G46" s="33" t="s">
        <v>60</v>
      </c>
      <c r="H46" s="33" t="s">
        <v>218</v>
      </c>
      <c r="I46" s="30"/>
      <c r="J46" s="31">
        <f>J47</f>
        <v>10.8</v>
      </c>
      <c r="K46" s="31"/>
      <c r="L46" s="31"/>
    </row>
    <row r="47" spans="1:14" ht="15">
      <c r="A47" s="24" t="str">
        <f>A41</f>
        <v>Иные бюджетные ассигнования</v>
      </c>
      <c r="B47" s="23" t="s">
        <v>134</v>
      </c>
      <c r="C47" s="23" t="s">
        <v>35</v>
      </c>
      <c r="D47" s="23" t="s">
        <v>167</v>
      </c>
      <c r="E47" s="33" t="s">
        <v>74</v>
      </c>
      <c r="F47" s="33" t="s">
        <v>8</v>
      </c>
      <c r="G47" s="33" t="s">
        <v>60</v>
      </c>
      <c r="H47" s="33" t="s">
        <v>218</v>
      </c>
      <c r="I47" s="30" t="s">
        <v>66</v>
      </c>
      <c r="J47" s="31">
        <f>J48</f>
        <v>10.8</v>
      </c>
      <c r="K47" s="31"/>
      <c r="L47" s="31"/>
    </row>
    <row r="48" spans="1:14" ht="30" customHeight="1">
      <c r="A48" s="24" t="str">
        <f>A28</f>
        <v>Уплата налогов, сборов и иных платежей</v>
      </c>
      <c r="B48" s="23" t="s">
        <v>134</v>
      </c>
      <c r="C48" s="23" t="s">
        <v>35</v>
      </c>
      <c r="D48" s="23" t="s">
        <v>167</v>
      </c>
      <c r="E48" s="33" t="s">
        <v>74</v>
      </c>
      <c r="F48" s="33" t="s">
        <v>8</v>
      </c>
      <c r="G48" s="33" t="s">
        <v>60</v>
      </c>
      <c r="H48" s="33" t="s">
        <v>218</v>
      </c>
      <c r="I48" s="30" t="s">
        <v>67</v>
      </c>
      <c r="J48" s="31">
        <v>10.8</v>
      </c>
      <c r="K48" s="31"/>
      <c r="L48" s="31"/>
    </row>
    <row r="49" spans="1:12" ht="15">
      <c r="A49" s="21" t="s">
        <v>117</v>
      </c>
      <c r="B49" s="22" t="s">
        <v>134</v>
      </c>
      <c r="C49" s="22" t="s">
        <v>37</v>
      </c>
      <c r="D49" s="23"/>
      <c r="E49" s="33"/>
      <c r="F49" s="33"/>
      <c r="G49" s="33"/>
      <c r="H49" s="33"/>
      <c r="I49" s="30"/>
      <c r="J49" s="29">
        <f t="shared" ref="J49:K56" si="6">J50</f>
        <v>160.1</v>
      </c>
      <c r="K49" s="29">
        <f t="shared" si="6"/>
        <v>173.9</v>
      </c>
      <c r="L49" s="29">
        <f>L50</f>
        <v>180.2</v>
      </c>
    </row>
    <row r="50" spans="1:12" ht="30">
      <c r="A50" s="24" t="s">
        <v>170</v>
      </c>
      <c r="B50" s="23" t="s">
        <v>134</v>
      </c>
      <c r="C50" s="23" t="s">
        <v>37</v>
      </c>
      <c r="D50" s="23" t="s">
        <v>50</v>
      </c>
      <c r="E50" s="33"/>
      <c r="F50" s="33"/>
      <c r="G50" s="33"/>
      <c r="H50" s="33"/>
      <c r="I50" s="30"/>
      <c r="J50" s="31">
        <f t="shared" si="6"/>
        <v>160.1</v>
      </c>
      <c r="K50" s="31">
        <f t="shared" si="6"/>
        <v>173.9</v>
      </c>
      <c r="L50" s="31">
        <f>L51</f>
        <v>180.2</v>
      </c>
    </row>
    <row r="51" spans="1:12" ht="91.5" customHeight="1">
      <c r="A51" s="24" t="str">
        <f>A38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51" s="23" t="s">
        <v>134</v>
      </c>
      <c r="C51" s="23" t="s">
        <v>37</v>
      </c>
      <c r="D51" s="23" t="s">
        <v>50</v>
      </c>
      <c r="E51" s="33" t="s">
        <v>74</v>
      </c>
      <c r="F51" s="33"/>
      <c r="G51" s="33"/>
      <c r="H51" s="33"/>
      <c r="I51" s="30"/>
      <c r="J51" s="31">
        <f t="shared" si="6"/>
        <v>160.1</v>
      </c>
      <c r="K51" s="31">
        <f t="shared" si="6"/>
        <v>173.9</v>
      </c>
      <c r="L51" s="31">
        <f>L52</f>
        <v>180.2</v>
      </c>
    </row>
    <row r="52" spans="1:12" ht="107.25" customHeight="1">
      <c r="A52" s="24" t="str">
        <f>A39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52" s="23" t="s">
        <v>134</v>
      </c>
      <c r="C52" s="23" t="s">
        <v>37</v>
      </c>
      <c r="D52" s="23" t="s">
        <v>50</v>
      </c>
      <c r="E52" s="33" t="s">
        <v>74</v>
      </c>
      <c r="F52" s="33" t="s">
        <v>8</v>
      </c>
      <c r="G52" s="33"/>
      <c r="H52" s="33"/>
      <c r="I52" s="30"/>
      <c r="J52" s="31">
        <f>J53</f>
        <v>160.1</v>
      </c>
      <c r="K52" s="31">
        <f>K53</f>
        <v>173.9</v>
      </c>
      <c r="L52" s="31">
        <f>L53</f>
        <v>180.2</v>
      </c>
    </row>
    <row r="53" spans="1:12" ht="121.5" customHeight="1">
      <c r="A53" s="156" t="s">
        <v>187</v>
      </c>
      <c r="B53" s="23" t="s">
        <v>134</v>
      </c>
      <c r="C53" s="23" t="s">
        <v>37</v>
      </c>
      <c r="D53" s="23" t="s">
        <v>50</v>
      </c>
      <c r="E53" s="33" t="s">
        <v>74</v>
      </c>
      <c r="F53" s="33" t="s">
        <v>8</v>
      </c>
      <c r="G53" s="33" t="s">
        <v>60</v>
      </c>
      <c r="H53" s="33" t="s">
        <v>118</v>
      </c>
      <c r="I53" s="30"/>
      <c r="J53" s="31">
        <f t="shared" ref="J53:K53" si="7">J56+J54</f>
        <v>160.1</v>
      </c>
      <c r="K53" s="31">
        <f t="shared" si="7"/>
        <v>173.9</v>
      </c>
      <c r="L53" s="31">
        <f>L54+L56</f>
        <v>180.2</v>
      </c>
    </row>
    <row r="54" spans="1:12" ht="120">
      <c r="A54" s="24" t="s">
        <v>40</v>
      </c>
      <c r="B54" s="23" t="s">
        <v>134</v>
      </c>
      <c r="C54" s="23" t="s">
        <v>37</v>
      </c>
      <c r="D54" s="23" t="s">
        <v>50</v>
      </c>
      <c r="E54" s="33" t="s">
        <v>74</v>
      </c>
      <c r="F54" s="33" t="s">
        <v>8</v>
      </c>
      <c r="G54" s="33" t="s">
        <v>60</v>
      </c>
      <c r="H54" s="33" t="s">
        <v>118</v>
      </c>
      <c r="I54" s="30" t="s">
        <v>62</v>
      </c>
      <c r="J54" s="31">
        <f t="shared" ref="J54:K54" si="8">J55</f>
        <v>157.1</v>
      </c>
      <c r="K54" s="31">
        <f t="shared" si="8"/>
        <v>168.9</v>
      </c>
      <c r="L54" s="31">
        <f>L55</f>
        <v>175.2</v>
      </c>
    </row>
    <row r="55" spans="1:12" ht="45">
      <c r="A55" s="24" t="s">
        <v>41</v>
      </c>
      <c r="B55" s="23" t="s">
        <v>134</v>
      </c>
      <c r="C55" s="23" t="s">
        <v>37</v>
      </c>
      <c r="D55" s="23" t="s">
        <v>50</v>
      </c>
      <c r="E55" s="33" t="s">
        <v>74</v>
      </c>
      <c r="F55" s="33" t="s">
        <v>8</v>
      </c>
      <c r="G55" s="33" t="s">
        <v>60</v>
      </c>
      <c r="H55" s="33" t="s">
        <v>118</v>
      </c>
      <c r="I55" s="30" t="s">
        <v>63</v>
      </c>
      <c r="J55" s="31">
        <v>157.1</v>
      </c>
      <c r="K55" s="31">
        <v>168.9</v>
      </c>
      <c r="L55" s="31">
        <v>175.2</v>
      </c>
    </row>
    <row r="56" spans="1:12" ht="46.5" customHeight="1">
      <c r="A56" s="24" t="s">
        <v>169</v>
      </c>
      <c r="B56" s="23" t="s">
        <v>134</v>
      </c>
      <c r="C56" s="23" t="s">
        <v>37</v>
      </c>
      <c r="D56" s="23" t="s">
        <v>50</v>
      </c>
      <c r="E56" s="33" t="s">
        <v>74</v>
      </c>
      <c r="F56" s="33" t="s">
        <v>8</v>
      </c>
      <c r="G56" s="33" t="s">
        <v>60</v>
      </c>
      <c r="H56" s="33" t="s">
        <v>118</v>
      </c>
      <c r="I56" s="30" t="s">
        <v>64</v>
      </c>
      <c r="J56" s="31">
        <f>J57</f>
        <v>3</v>
      </c>
      <c r="K56" s="31">
        <f t="shared" si="6"/>
        <v>5</v>
      </c>
      <c r="L56" s="31">
        <f>L57</f>
        <v>5</v>
      </c>
    </row>
    <row r="57" spans="1:12" ht="60">
      <c r="A57" s="24" t="s">
        <v>43</v>
      </c>
      <c r="B57" s="23" t="s">
        <v>134</v>
      </c>
      <c r="C57" s="23" t="s">
        <v>37</v>
      </c>
      <c r="D57" s="23" t="s">
        <v>50</v>
      </c>
      <c r="E57" s="33" t="s">
        <v>74</v>
      </c>
      <c r="F57" s="33" t="s">
        <v>8</v>
      </c>
      <c r="G57" s="33" t="s">
        <v>60</v>
      </c>
      <c r="H57" s="33" t="s">
        <v>118</v>
      </c>
      <c r="I57" s="30" t="s">
        <v>65</v>
      </c>
      <c r="J57" s="31">
        <v>3</v>
      </c>
      <c r="K57" s="31">
        <v>5</v>
      </c>
      <c r="L57" s="31">
        <v>5</v>
      </c>
    </row>
    <row r="58" spans="1:12" ht="18.75" customHeight="1">
      <c r="A58" s="21" t="s">
        <v>51</v>
      </c>
      <c r="B58" s="22" t="s">
        <v>134</v>
      </c>
      <c r="C58" s="144" t="s">
        <v>42</v>
      </c>
      <c r="D58" s="23"/>
      <c r="E58" s="33"/>
      <c r="F58" s="33"/>
      <c r="G58" s="33"/>
      <c r="H58" s="33"/>
      <c r="I58" s="30"/>
      <c r="J58" s="31">
        <f>J59+J65</f>
        <v>80.7</v>
      </c>
      <c r="K58" s="31">
        <f>K59</f>
        <v>278</v>
      </c>
      <c r="L58" s="31">
        <f>L59</f>
        <v>289</v>
      </c>
    </row>
    <row r="59" spans="1:12" ht="30">
      <c r="A59" s="24" t="s">
        <v>53</v>
      </c>
      <c r="B59" s="23" t="s">
        <v>134</v>
      </c>
      <c r="C59" s="23" t="s">
        <v>42</v>
      </c>
      <c r="D59" s="23" t="s">
        <v>54</v>
      </c>
      <c r="E59" s="33"/>
      <c r="F59" s="33"/>
      <c r="G59" s="33"/>
      <c r="H59" s="33"/>
      <c r="I59" s="30"/>
      <c r="J59" s="31">
        <f t="shared" ref="J59:K59" si="9">J60</f>
        <v>73.7</v>
      </c>
      <c r="K59" s="31">
        <f t="shared" si="9"/>
        <v>278</v>
      </c>
      <c r="L59" s="31">
        <f>L60</f>
        <v>289</v>
      </c>
    </row>
    <row r="60" spans="1:12" ht="120">
      <c r="A60" s="25" t="s">
        <v>166</v>
      </c>
      <c r="B60" s="23" t="s">
        <v>134</v>
      </c>
      <c r="C60" s="23" t="s">
        <v>42</v>
      </c>
      <c r="D60" s="23" t="s">
        <v>54</v>
      </c>
      <c r="E60" s="33" t="s">
        <v>167</v>
      </c>
      <c r="F60" s="33"/>
      <c r="G60" s="33"/>
      <c r="H60" s="33"/>
      <c r="I60" s="30"/>
      <c r="J60" s="31">
        <f t="shared" ref="J60:K60" si="10">J62</f>
        <v>73.7</v>
      </c>
      <c r="K60" s="31">
        <f t="shared" si="10"/>
        <v>278</v>
      </c>
      <c r="L60" s="31">
        <f>L61</f>
        <v>289</v>
      </c>
    </row>
    <row r="61" spans="1:12" ht="76.5" customHeight="1">
      <c r="A61" s="25" t="s">
        <v>149</v>
      </c>
      <c r="B61" s="23" t="s">
        <v>134</v>
      </c>
      <c r="C61" s="23" t="s">
        <v>42</v>
      </c>
      <c r="D61" s="23" t="s">
        <v>54</v>
      </c>
      <c r="E61" s="33" t="s">
        <v>167</v>
      </c>
      <c r="F61" s="33" t="s">
        <v>75</v>
      </c>
      <c r="G61" s="33" t="s">
        <v>35</v>
      </c>
      <c r="H61" s="33"/>
      <c r="I61" s="30"/>
      <c r="J61" s="31">
        <f>J62</f>
        <v>73.7</v>
      </c>
      <c r="K61" s="31">
        <f>K62</f>
        <v>278</v>
      </c>
      <c r="L61" s="31">
        <f>L62</f>
        <v>289</v>
      </c>
    </row>
    <row r="62" spans="1:12" ht="377.25" customHeight="1">
      <c r="A62" s="151" t="s">
        <v>188</v>
      </c>
      <c r="B62" s="23" t="s">
        <v>134</v>
      </c>
      <c r="C62" s="23" t="s">
        <v>42</v>
      </c>
      <c r="D62" s="23" t="s">
        <v>54</v>
      </c>
      <c r="E62" s="33" t="s">
        <v>167</v>
      </c>
      <c r="F62" s="33" t="s">
        <v>75</v>
      </c>
      <c r="G62" s="33" t="s">
        <v>35</v>
      </c>
      <c r="H62" s="33" t="s">
        <v>207</v>
      </c>
      <c r="I62" s="30"/>
      <c r="J62" s="31">
        <f t="shared" ref="J62:K63" si="11">J63</f>
        <v>73.7</v>
      </c>
      <c r="K62" s="31">
        <f t="shared" si="11"/>
        <v>278</v>
      </c>
      <c r="L62" s="31">
        <f>L63</f>
        <v>289</v>
      </c>
    </row>
    <row r="63" spans="1:12" ht="46.5" customHeight="1">
      <c r="A63" s="24" t="s">
        <v>169</v>
      </c>
      <c r="B63" s="23" t="s">
        <v>134</v>
      </c>
      <c r="C63" s="23" t="s">
        <v>42</v>
      </c>
      <c r="D63" s="23" t="s">
        <v>54</v>
      </c>
      <c r="E63" s="33" t="s">
        <v>167</v>
      </c>
      <c r="F63" s="33" t="s">
        <v>75</v>
      </c>
      <c r="G63" s="33" t="s">
        <v>35</v>
      </c>
      <c r="H63" s="33" t="s">
        <v>207</v>
      </c>
      <c r="I63" s="30" t="s">
        <v>64</v>
      </c>
      <c r="J63" s="31">
        <f t="shared" si="11"/>
        <v>73.7</v>
      </c>
      <c r="K63" s="31">
        <f t="shared" si="11"/>
        <v>278</v>
      </c>
      <c r="L63" s="31">
        <f>L64</f>
        <v>289</v>
      </c>
    </row>
    <row r="64" spans="1:12" ht="60">
      <c r="A64" s="24" t="s">
        <v>43</v>
      </c>
      <c r="B64" s="23" t="s">
        <v>134</v>
      </c>
      <c r="C64" s="23" t="s">
        <v>42</v>
      </c>
      <c r="D64" s="23" t="s">
        <v>54</v>
      </c>
      <c r="E64" s="33" t="s">
        <v>167</v>
      </c>
      <c r="F64" s="33" t="s">
        <v>75</v>
      </c>
      <c r="G64" s="33" t="s">
        <v>35</v>
      </c>
      <c r="H64" s="33" t="s">
        <v>207</v>
      </c>
      <c r="I64" s="30" t="s">
        <v>65</v>
      </c>
      <c r="J64" s="31">
        <v>73.7</v>
      </c>
      <c r="K64" s="31">
        <v>278</v>
      </c>
      <c r="L64" s="31">
        <v>289</v>
      </c>
    </row>
    <row r="65" spans="1:12" ht="30">
      <c r="A65" s="24" t="s">
        <v>231</v>
      </c>
      <c r="B65" s="23" t="s">
        <v>134</v>
      </c>
      <c r="C65" s="23" t="s">
        <v>42</v>
      </c>
      <c r="D65" s="23" t="s">
        <v>20</v>
      </c>
      <c r="E65" s="33"/>
      <c r="F65" s="33"/>
      <c r="G65" s="33"/>
      <c r="H65" s="33"/>
      <c r="I65" s="30"/>
      <c r="J65" s="31">
        <f>J66</f>
        <v>7</v>
      </c>
      <c r="K65" s="31"/>
      <c r="L65" s="31"/>
    </row>
    <row r="66" spans="1:12" ht="90" customHeight="1">
      <c r="A66" s="24" t="str">
        <f>A51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6" s="23" t="s">
        <v>134</v>
      </c>
      <c r="C66" s="23" t="s">
        <v>42</v>
      </c>
      <c r="D66" s="23" t="s">
        <v>20</v>
      </c>
      <c r="E66" s="33" t="s">
        <v>74</v>
      </c>
      <c r="F66" s="33"/>
      <c r="G66" s="33"/>
      <c r="H66" s="33"/>
      <c r="I66" s="30"/>
      <c r="J66" s="31">
        <f>J67</f>
        <v>7</v>
      </c>
      <c r="K66" s="31"/>
      <c r="L66" s="31"/>
    </row>
    <row r="67" spans="1:12" ht="105" customHeight="1">
      <c r="A67" s="24" t="str">
        <f>A45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7" s="23" t="s">
        <v>134</v>
      </c>
      <c r="C67" s="23" t="s">
        <v>42</v>
      </c>
      <c r="D67" s="23" t="s">
        <v>20</v>
      </c>
      <c r="E67" s="33" t="s">
        <v>74</v>
      </c>
      <c r="F67" s="33" t="s">
        <v>8</v>
      </c>
      <c r="G67" s="33"/>
      <c r="H67" s="33"/>
      <c r="I67" s="30"/>
      <c r="J67" s="31">
        <f>J68</f>
        <v>7</v>
      </c>
      <c r="K67" s="31"/>
      <c r="L67" s="31"/>
    </row>
    <row r="68" spans="1:12" ht="29.25" customHeight="1">
      <c r="A68" s="24" t="s">
        <v>232</v>
      </c>
      <c r="B68" s="23" t="s">
        <v>134</v>
      </c>
      <c r="C68" s="23" t="s">
        <v>42</v>
      </c>
      <c r="D68" s="23" t="s">
        <v>20</v>
      </c>
      <c r="E68" s="33" t="s">
        <v>74</v>
      </c>
      <c r="F68" s="33" t="s">
        <v>8</v>
      </c>
      <c r="G68" s="33" t="s">
        <v>60</v>
      </c>
      <c r="H68" s="33" t="s">
        <v>230</v>
      </c>
      <c r="I68" s="30"/>
      <c r="J68" s="31">
        <f>J69</f>
        <v>7</v>
      </c>
      <c r="K68" s="31"/>
      <c r="L68" s="31"/>
    </row>
    <row r="69" spans="1:12" ht="45" customHeight="1">
      <c r="A69" s="24" t="str">
        <f>A63</f>
        <v>Закупка товаров, работ и услуг для обеспечения государственных (муниципальных) нужд</v>
      </c>
      <c r="B69" s="23" t="s">
        <v>134</v>
      </c>
      <c r="C69" s="23" t="s">
        <v>42</v>
      </c>
      <c r="D69" s="23" t="s">
        <v>20</v>
      </c>
      <c r="E69" s="33" t="s">
        <v>74</v>
      </c>
      <c r="F69" s="33" t="s">
        <v>8</v>
      </c>
      <c r="G69" s="33" t="s">
        <v>60</v>
      </c>
      <c r="H69" s="33" t="s">
        <v>230</v>
      </c>
      <c r="I69" s="30" t="s">
        <v>64</v>
      </c>
      <c r="J69" s="31">
        <f>J70</f>
        <v>7</v>
      </c>
      <c r="K69" s="31"/>
      <c r="L69" s="31"/>
    </row>
    <row r="70" spans="1:12" ht="60" customHeight="1">
      <c r="A70" s="24" t="str">
        <f>A64</f>
        <v>Иные закупки товаров, работ и услуг для обеспечения государственных (муниципальных) нужд</v>
      </c>
      <c r="B70" s="23" t="s">
        <v>134</v>
      </c>
      <c r="C70" s="23" t="s">
        <v>42</v>
      </c>
      <c r="D70" s="23" t="s">
        <v>20</v>
      </c>
      <c r="E70" s="33" t="s">
        <v>74</v>
      </c>
      <c r="F70" s="33" t="s">
        <v>8</v>
      </c>
      <c r="G70" s="33" t="s">
        <v>60</v>
      </c>
      <c r="H70" s="33" t="s">
        <v>230</v>
      </c>
      <c r="I70" s="30" t="s">
        <v>65</v>
      </c>
      <c r="J70" s="31">
        <v>7</v>
      </c>
      <c r="K70" s="31"/>
      <c r="L70" s="31"/>
    </row>
    <row r="71" spans="1:12" ht="28.5">
      <c r="A71" s="21" t="s">
        <v>55</v>
      </c>
      <c r="B71" s="22" t="s">
        <v>134</v>
      </c>
      <c r="C71" s="22" t="s">
        <v>46</v>
      </c>
      <c r="D71" s="23"/>
      <c r="E71" s="33"/>
      <c r="F71" s="33"/>
      <c r="G71" s="33"/>
      <c r="H71" s="33"/>
      <c r="I71" s="30"/>
      <c r="J71" s="31">
        <f>J84+J72</f>
        <v>454.79999999999995</v>
      </c>
      <c r="K71" s="31">
        <f t="shared" ref="K71" si="12">K84</f>
        <v>80</v>
      </c>
      <c r="L71" s="31">
        <f>L84</f>
        <v>80</v>
      </c>
    </row>
    <row r="72" spans="1:12" ht="15">
      <c r="A72" s="24" t="s">
        <v>205</v>
      </c>
      <c r="B72" s="23" t="s">
        <v>134</v>
      </c>
      <c r="C72" s="23" t="s">
        <v>46</v>
      </c>
      <c r="D72" s="23" t="s">
        <v>37</v>
      </c>
      <c r="E72" s="33"/>
      <c r="F72" s="33"/>
      <c r="G72" s="33"/>
      <c r="H72" s="33"/>
      <c r="I72" s="30"/>
      <c r="J72" s="31">
        <f>J73+J75</f>
        <v>357.9</v>
      </c>
      <c r="K72" s="31"/>
      <c r="L72" s="31"/>
    </row>
    <row r="73" spans="1:12" ht="90" customHeight="1">
      <c r="A73" s="24" t="str">
        <f>A38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73" s="23" t="s">
        <v>134</v>
      </c>
      <c r="C73" s="23" t="s">
        <v>46</v>
      </c>
      <c r="D73" s="23" t="s">
        <v>37</v>
      </c>
      <c r="E73" s="33" t="s">
        <v>74</v>
      </c>
      <c r="F73" s="33"/>
      <c r="G73" s="33"/>
      <c r="H73" s="33"/>
      <c r="I73" s="30"/>
      <c r="J73" s="31">
        <f>J74</f>
        <v>338</v>
      </c>
      <c r="K73" s="31"/>
      <c r="L73" s="31"/>
    </row>
    <row r="74" spans="1:12" ht="111" customHeight="1">
      <c r="A74" s="24" t="str">
        <f>A33</f>
        <v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v>
      </c>
      <c r="B74" s="23" t="s">
        <v>134</v>
      </c>
      <c r="C74" s="23" t="s">
        <v>46</v>
      </c>
      <c r="D74" s="23" t="s">
        <v>37</v>
      </c>
      <c r="E74" s="33" t="s">
        <v>74</v>
      </c>
      <c r="F74" s="33" t="s">
        <v>8</v>
      </c>
      <c r="G74" s="33"/>
      <c r="H74" s="33"/>
      <c r="I74" s="30"/>
      <c r="J74" s="31">
        <f>+J78+J81</f>
        <v>338</v>
      </c>
      <c r="K74" s="31"/>
      <c r="L74" s="31"/>
    </row>
    <row r="75" spans="1:12" ht="136.5" customHeight="1">
      <c r="A75" s="24" t="s">
        <v>234</v>
      </c>
      <c r="B75" s="23" t="s">
        <v>134</v>
      </c>
      <c r="C75" s="23" t="s">
        <v>46</v>
      </c>
      <c r="D75" s="23" t="s">
        <v>37</v>
      </c>
      <c r="E75" s="33" t="s">
        <v>74</v>
      </c>
      <c r="F75" s="33" t="s">
        <v>8</v>
      </c>
      <c r="G75" s="33" t="s">
        <v>60</v>
      </c>
      <c r="H75" s="33" t="s">
        <v>233</v>
      </c>
      <c r="I75" s="30"/>
      <c r="J75" s="31">
        <f>J76</f>
        <v>19.899999999999999</v>
      </c>
      <c r="K75" s="31"/>
      <c r="L75" s="31"/>
    </row>
    <row r="76" spans="1:12" ht="48.75" customHeight="1">
      <c r="A76" s="24" t="str">
        <f>A79</f>
        <v>Закупка товаров, работ и услуг для обеспечения государственных (муниципальных) нужд</v>
      </c>
      <c r="B76" s="23" t="s">
        <v>134</v>
      </c>
      <c r="C76" s="23" t="s">
        <v>46</v>
      </c>
      <c r="D76" s="23" t="s">
        <v>37</v>
      </c>
      <c r="E76" s="33" t="s">
        <v>74</v>
      </c>
      <c r="F76" s="33" t="s">
        <v>8</v>
      </c>
      <c r="G76" s="33" t="s">
        <v>60</v>
      </c>
      <c r="H76" s="33" t="s">
        <v>233</v>
      </c>
      <c r="I76" s="30" t="s">
        <v>64</v>
      </c>
      <c r="J76" s="31">
        <f>J77</f>
        <v>19.899999999999999</v>
      </c>
      <c r="K76" s="31"/>
      <c r="L76" s="31"/>
    </row>
    <row r="77" spans="1:12" ht="64.5" customHeight="1">
      <c r="A77" s="24" t="str">
        <f>A80</f>
        <v>Иные закупки товаров, работ и услуг для обеспечения государственных (муниципальных) нужд</v>
      </c>
      <c r="B77" s="23" t="s">
        <v>134</v>
      </c>
      <c r="C77" s="23" t="s">
        <v>37</v>
      </c>
      <c r="D77" s="23" t="s">
        <v>37</v>
      </c>
      <c r="E77" s="33" t="s">
        <v>74</v>
      </c>
      <c r="F77" s="33" t="s">
        <v>8</v>
      </c>
      <c r="G77" s="33" t="s">
        <v>60</v>
      </c>
      <c r="H77" s="33" t="s">
        <v>233</v>
      </c>
      <c r="I77" s="30" t="s">
        <v>65</v>
      </c>
      <c r="J77" s="31">
        <v>19.899999999999999</v>
      </c>
      <c r="K77" s="31"/>
      <c r="L77" s="31"/>
    </row>
    <row r="78" spans="1:12" ht="89.25" customHeight="1">
      <c r="A78" s="24" t="s">
        <v>225</v>
      </c>
      <c r="B78" s="23" t="s">
        <v>134</v>
      </c>
      <c r="C78" s="23" t="s">
        <v>46</v>
      </c>
      <c r="D78" s="23" t="s">
        <v>37</v>
      </c>
      <c r="E78" s="33" t="s">
        <v>74</v>
      </c>
      <c r="F78" s="33" t="s">
        <v>8</v>
      </c>
      <c r="G78" s="33" t="s">
        <v>60</v>
      </c>
      <c r="H78" s="33" t="s">
        <v>222</v>
      </c>
      <c r="I78" s="30"/>
      <c r="J78" s="31">
        <f>J79</f>
        <v>38</v>
      </c>
      <c r="K78" s="31"/>
      <c r="L78" s="31"/>
    </row>
    <row r="79" spans="1:12" ht="45.75" customHeight="1">
      <c r="A79" s="24" t="str">
        <f>A63</f>
        <v>Закупка товаров, работ и услуг для обеспечения государственных (муниципальных) нужд</v>
      </c>
      <c r="B79" s="23" t="s">
        <v>134</v>
      </c>
      <c r="C79" s="23" t="s">
        <v>46</v>
      </c>
      <c r="D79" s="23" t="s">
        <v>37</v>
      </c>
      <c r="E79" s="33" t="s">
        <v>74</v>
      </c>
      <c r="F79" s="33" t="s">
        <v>8</v>
      </c>
      <c r="G79" s="33" t="s">
        <v>60</v>
      </c>
      <c r="H79" s="33" t="s">
        <v>222</v>
      </c>
      <c r="I79" s="30" t="s">
        <v>64</v>
      </c>
      <c r="J79" s="31">
        <f>J80</f>
        <v>38</v>
      </c>
      <c r="K79" s="31"/>
      <c r="L79" s="31"/>
    </row>
    <row r="80" spans="1:12" ht="60.75" customHeight="1">
      <c r="A80" s="24" t="str">
        <f>A64</f>
        <v>Иные закупки товаров, работ и услуг для обеспечения государственных (муниципальных) нужд</v>
      </c>
      <c r="B80" s="23" t="s">
        <v>134</v>
      </c>
      <c r="C80" s="23" t="s">
        <v>46</v>
      </c>
      <c r="D80" s="23" t="s">
        <v>37</v>
      </c>
      <c r="E80" s="33" t="s">
        <v>74</v>
      </c>
      <c r="F80" s="33" t="s">
        <v>8</v>
      </c>
      <c r="G80" s="33" t="s">
        <v>60</v>
      </c>
      <c r="H80" s="33" t="s">
        <v>222</v>
      </c>
      <c r="I80" s="30" t="s">
        <v>65</v>
      </c>
      <c r="J80" s="31">
        <v>38</v>
      </c>
      <c r="K80" s="31"/>
      <c r="L80" s="31"/>
    </row>
    <row r="81" spans="1:12" ht="45">
      <c r="A81" s="24" t="s">
        <v>204</v>
      </c>
      <c r="B81" s="23" t="s">
        <v>134</v>
      </c>
      <c r="C81" s="23" t="s">
        <v>46</v>
      </c>
      <c r="D81" s="23" t="s">
        <v>37</v>
      </c>
      <c r="E81" s="33" t="s">
        <v>74</v>
      </c>
      <c r="F81" s="33" t="s">
        <v>8</v>
      </c>
      <c r="G81" s="33" t="s">
        <v>60</v>
      </c>
      <c r="H81" s="33" t="s">
        <v>203</v>
      </c>
      <c r="I81" s="30"/>
      <c r="J81" s="31">
        <f>J82</f>
        <v>300</v>
      </c>
      <c r="K81" s="31"/>
      <c r="L81" s="31"/>
    </row>
    <row r="82" spans="1:12" ht="50.25" customHeight="1">
      <c r="A82" s="24" t="str">
        <f>A88</f>
        <v>Закупка товаров, работ и услуг для обеспечения государственных (муниципальных) нужд</v>
      </c>
      <c r="B82" s="23" t="s">
        <v>134</v>
      </c>
      <c r="C82" s="23" t="s">
        <v>46</v>
      </c>
      <c r="D82" s="23" t="s">
        <v>37</v>
      </c>
      <c r="E82" s="33" t="s">
        <v>74</v>
      </c>
      <c r="F82" s="33" t="s">
        <v>8</v>
      </c>
      <c r="G82" s="33" t="s">
        <v>60</v>
      </c>
      <c r="H82" s="33" t="s">
        <v>203</v>
      </c>
      <c r="I82" s="30" t="s">
        <v>64</v>
      </c>
      <c r="J82" s="31">
        <f>J83</f>
        <v>300</v>
      </c>
      <c r="K82" s="31"/>
      <c r="L82" s="31"/>
    </row>
    <row r="83" spans="1:12" ht="57.75" customHeight="1">
      <c r="A83" s="24" t="str">
        <f>A89</f>
        <v>Иные закупки товаров, работ и услуг для обеспечения государственных (муниципальных) нужд</v>
      </c>
      <c r="B83" s="23" t="s">
        <v>134</v>
      </c>
      <c r="C83" s="23" t="s">
        <v>46</v>
      </c>
      <c r="D83" s="23" t="s">
        <v>37</v>
      </c>
      <c r="E83" s="33" t="s">
        <v>74</v>
      </c>
      <c r="F83" s="33" t="s">
        <v>8</v>
      </c>
      <c r="G83" s="33" t="s">
        <v>60</v>
      </c>
      <c r="H83" s="33" t="s">
        <v>203</v>
      </c>
      <c r="I83" s="30" t="s">
        <v>65</v>
      </c>
      <c r="J83" s="31">
        <v>300</v>
      </c>
      <c r="K83" s="31"/>
      <c r="L83" s="31"/>
    </row>
    <row r="84" spans="1:12" ht="15">
      <c r="A84" s="26" t="s">
        <v>61</v>
      </c>
      <c r="B84" s="23" t="s">
        <v>134</v>
      </c>
      <c r="C84" s="23" t="s">
        <v>46</v>
      </c>
      <c r="D84" s="23" t="s">
        <v>50</v>
      </c>
      <c r="E84" s="33"/>
      <c r="F84" s="33"/>
      <c r="G84" s="33"/>
      <c r="H84" s="33"/>
      <c r="I84" s="23"/>
      <c r="J84" s="31">
        <f t="shared" ref="J84:L86" si="13">J85</f>
        <v>96.9</v>
      </c>
      <c r="K84" s="31">
        <f t="shared" si="13"/>
        <v>80</v>
      </c>
      <c r="L84" s="31">
        <f t="shared" si="13"/>
        <v>80</v>
      </c>
    </row>
    <row r="85" spans="1:12" ht="120">
      <c r="A85" s="26" t="s">
        <v>168</v>
      </c>
      <c r="B85" s="23" t="s">
        <v>134</v>
      </c>
      <c r="C85" s="23" t="s">
        <v>46</v>
      </c>
      <c r="D85" s="23" t="s">
        <v>50</v>
      </c>
      <c r="E85" s="33" t="s">
        <v>17</v>
      </c>
      <c r="F85" s="33"/>
      <c r="G85" s="33"/>
      <c r="H85" s="33"/>
      <c r="I85" s="23"/>
      <c r="J85" s="31">
        <f t="shared" si="13"/>
        <v>96.9</v>
      </c>
      <c r="K85" s="31">
        <f t="shared" si="13"/>
        <v>80</v>
      </c>
      <c r="L85" s="31">
        <f t="shared" si="13"/>
        <v>80</v>
      </c>
    </row>
    <row r="86" spans="1:12" ht="31.5" customHeight="1">
      <c r="A86" s="27" t="s">
        <v>150</v>
      </c>
      <c r="B86" s="23" t="s">
        <v>134</v>
      </c>
      <c r="C86" s="23" t="s">
        <v>46</v>
      </c>
      <c r="D86" s="23" t="s">
        <v>50</v>
      </c>
      <c r="E86" s="33" t="s">
        <v>17</v>
      </c>
      <c r="F86" s="33" t="s">
        <v>75</v>
      </c>
      <c r="G86" s="33" t="s">
        <v>135</v>
      </c>
      <c r="H86" s="33"/>
      <c r="I86" s="23"/>
      <c r="J86" s="31">
        <f t="shared" si="13"/>
        <v>96.9</v>
      </c>
      <c r="K86" s="31">
        <f t="shared" si="13"/>
        <v>80</v>
      </c>
      <c r="L86" s="31">
        <f t="shared" si="13"/>
        <v>80</v>
      </c>
    </row>
    <row r="87" spans="1:12" ht="34.5" customHeight="1">
      <c r="A87" s="27" t="s">
        <v>120</v>
      </c>
      <c r="B87" s="23" t="s">
        <v>134</v>
      </c>
      <c r="C87" s="23" t="s">
        <v>46</v>
      </c>
      <c r="D87" s="23" t="s">
        <v>50</v>
      </c>
      <c r="E87" s="33" t="s">
        <v>17</v>
      </c>
      <c r="F87" s="33" t="s">
        <v>75</v>
      </c>
      <c r="G87" s="33" t="s">
        <v>135</v>
      </c>
      <c r="H87" s="33" t="s">
        <v>119</v>
      </c>
      <c r="I87" s="23"/>
      <c r="J87" s="31">
        <f t="shared" ref="J87:K88" si="14">J88</f>
        <v>96.9</v>
      </c>
      <c r="K87" s="31">
        <f t="shared" si="14"/>
        <v>80</v>
      </c>
      <c r="L87" s="31">
        <f>L88</f>
        <v>80</v>
      </c>
    </row>
    <row r="88" spans="1:12" ht="45.75" customHeight="1">
      <c r="A88" s="27" t="s">
        <v>169</v>
      </c>
      <c r="B88" s="23" t="s">
        <v>134</v>
      </c>
      <c r="C88" s="23" t="s">
        <v>46</v>
      </c>
      <c r="D88" s="23" t="s">
        <v>50</v>
      </c>
      <c r="E88" s="33" t="s">
        <v>17</v>
      </c>
      <c r="F88" s="33" t="s">
        <v>75</v>
      </c>
      <c r="G88" s="33" t="s">
        <v>135</v>
      </c>
      <c r="H88" s="33" t="s">
        <v>119</v>
      </c>
      <c r="I88" s="23" t="s">
        <v>64</v>
      </c>
      <c r="J88" s="31">
        <f t="shared" si="14"/>
        <v>96.9</v>
      </c>
      <c r="K88" s="31">
        <f t="shared" si="14"/>
        <v>80</v>
      </c>
      <c r="L88" s="31">
        <f>L89</f>
        <v>80</v>
      </c>
    </row>
    <row r="89" spans="1:12" ht="45.75" customHeight="1">
      <c r="A89" s="27" t="s">
        <v>43</v>
      </c>
      <c r="B89" s="23" t="s">
        <v>134</v>
      </c>
      <c r="C89" s="23" t="s">
        <v>46</v>
      </c>
      <c r="D89" s="23" t="s">
        <v>50</v>
      </c>
      <c r="E89" s="33" t="s">
        <v>17</v>
      </c>
      <c r="F89" s="33" t="s">
        <v>75</v>
      </c>
      <c r="G89" s="33" t="s">
        <v>135</v>
      </c>
      <c r="H89" s="33" t="s">
        <v>119</v>
      </c>
      <c r="I89" s="23" t="s">
        <v>65</v>
      </c>
      <c r="J89" s="31">
        <v>96.9</v>
      </c>
      <c r="K89" s="31">
        <v>80</v>
      </c>
      <c r="L89" s="31">
        <v>80</v>
      </c>
    </row>
    <row r="90" spans="1:12" ht="15">
      <c r="A90" s="21" t="s">
        <v>56</v>
      </c>
      <c r="B90" s="22" t="s">
        <v>134</v>
      </c>
      <c r="C90" s="144" t="s">
        <v>17</v>
      </c>
      <c r="D90" s="125"/>
      <c r="E90" s="33"/>
      <c r="F90" s="33"/>
      <c r="G90" s="33"/>
      <c r="H90" s="33"/>
      <c r="I90" s="129"/>
      <c r="J90" s="36">
        <f t="shared" ref="J90:K95" si="15">J91</f>
        <v>52.6</v>
      </c>
      <c r="K90" s="36">
        <f t="shared" si="15"/>
        <v>46.1</v>
      </c>
      <c r="L90" s="36">
        <f t="shared" ref="L90:L95" si="16">L91</f>
        <v>46.1</v>
      </c>
    </row>
    <row r="91" spans="1:12" ht="15">
      <c r="A91" s="24" t="s">
        <v>57</v>
      </c>
      <c r="B91" s="23" t="s">
        <v>134</v>
      </c>
      <c r="C91" s="23" t="s">
        <v>17</v>
      </c>
      <c r="D91" s="23" t="s">
        <v>35</v>
      </c>
      <c r="E91" s="33"/>
      <c r="F91" s="33"/>
      <c r="G91" s="33"/>
      <c r="H91" s="33"/>
      <c r="I91" s="30"/>
      <c r="J91" s="31">
        <f t="shared" si="15"/>
        <v>52.6</v>
      </c>
      <c r="K91" s="31">
        <f t="shared" si="15"/>
        <v>46.1</v>
      </c>
      <c r="L91" s="31">
        <f t="shared" si="16"/>
        <v>46.1</v>
      </c>
    </row>
    <row r="92" spans="1:12" ht="90" customHeight="1">
      <c r="A92" s="24" t="s">
        <v>160</v>
      </c>
      <c r="B92" s="23" t="s">
        <v>134</v>
      </c>
      <c r="C92" s="23" t="s">
        <v>17</v>
      </c>
      <c r="D92" s="23" t="s">
        <v>35</v>
      </c>
      <c r="E92" s="33" t="s">
        <v>74</v>
      </c>
      <c r="F92" s="33"/>
      <c r="G92" s="33"/>
      <c r="H92" s="33"/>
      <c r="I92" s="30"/>
      <c r="J92" s="31">
        <f t="shared" si="15"/>
        <v>52.6</v>
      </c>
      <c r="K92" s="31">
        <f t="shared" si="15"/>
        <v>46.1</v>
      </c>
      <c r="L92" s="31">
        <f t="shared" si="16"/>
        <v>46.1</v>
      </c>
    </row>
    <row r="93" spans="1:12" ht="103.5" customHeight="1">
      <c r="A93" s="24" t="s">
        <v>161</v>
      </c>
      <c r="B93" s="23" t="s">
        <v>134</v>
      </c>
      <c r="C93" s="23" t="s">
        <v>17</v>
      </c>
      <c r="D93" s="23" t="s">
        <v>35</v>
      </c>
      <c r="E93" s="33" t="s">
        <v>74</v>
      </c>
      <c r="F93" s="33" t="s">
        <v>8</v>
      </c>
      <c r="G93" s="33"/>
      <c r="H93" s="33"/>
      <c r="I93" s="30"/>
      <c r="J93" s="31">
        <f>J94</f>
        <v>52.6</v>
      </c>
      <c r="K93" s="31">
        <f>K94</f>
        <v>46.1</v>
      </c>
      <c r="L93" s="31">
        <f t="shared" si="16"/>
        <v>46.1</v>
      </c>
    </row>
    <row r="94" spans="1:12" ht="45">
      <c r="A94" s="24" t="s">
        <v>58</v>
      </c>
      <c r="B94" s="23" t="s">
        <v>134</v>
      </c>
      <c r="C94" s="23" t="s">
        <v>17</v>
      </c>
      <c r="D94" s="23" t="s">
        <v>35</v>
      </c>
      <c r="E94" s="33" t="s">
        <v>74</v>
      </c>
      <c r="F94" s="33" t="s">
        <v>8</v>
      </c>
      <c r="G94" s="33" t="s">
        <v>60</v>
      </c>
      <c r="H94" s="33" t="s">
        <v>77</v>
      </c>
      <c r="I94" s="30"/>
      <c r="J94" s="31">
        <f t="shared" si="15"/>
        <v>52.6</v>
      </c>
      <c r="K94" s="31">
        <f t="shared" si="15"/>
        <v>46.1</v>
      </c>
      <c r="L94" s="31">
        <f t="shared" si="16"/>
        <v>46.1</v>
      </c>
    </row>
    <row r="95" spans="1:12" ht="30">
      <c r="A95" s="24" t="s">
        <v>52</v>
      </c>
      <c r="B95" s="23" t="s">
        <v>134</v>
      </c>
      <c r="C95" s="23" t="s">
        <v>17</v>
      </c>
      <c r="D95" s="23" t="s">
        <v>35</v>
      </c>
      <c r="E95" s="33" t="s">
        <v>74</v>
      </c>
      <c r="F95" s="33" t="s">
        <v>8</v>
      </c>
      <c r="G95" s="33" t="s">
        <v>60</v>
      </c>
      <c r="H95" s="33" t="s">
        <v>77</v>
      </c>
      <c r="I95" s="30" t="s">
        <v>69</v>
      </c>
      <c r="J95" s="31">
        <f t="shared" si="15"/>
        <v>52.6</v>
      </c>
      <c r="K95" s="31">
        <f t="shared" si="15"/>
        <v>46.1</v>
      </c>
      <c r="L95" s="31">
        <f t="shared" si="16"/>
        <v>46.1</v>
      </c>
    </row>
    <row r="96" spans="1:12" ht="30">
      <c r="A96" s="135" t="s">
        <v>59</v>
      </c>
      <c r="B96" s="136" t="s">
        <v>134</v>
      </c>
      <c r="C96" s="136" t="s">
        <v>17</v>
      </c>
      <c r="D96" s="136" t="s">
        <v>35</v>
      </c>
      <c r="E96" s="137" t="s">
        <v>74</v>
      </c>
      <c r="F96" s="137" t="s">
        <v>8</v>
      </c>
      <c r="G96" s="137" t="s">
        <v>60</v>
      </c>
      <c r="H96" s="137" t="s">
        <v>77</v>
      </c>
      <c r="I96" s="138" t="s">
        <v>70</v>
      </c>
      <c r="J96" s="139">
        <v>52.6</v>
      </c>
      <c r="K96" s="139">
        <v>46.1</v>
      </c>
      <c r="L96" s="139">
        <v>46.1</v>
      </c>
    </row>
    <row r="97" spans="1:12" ht="30">
      <c r="A97" s="135" t="s">
        <v>181</v>
      </c>
      <c r="B97" s="136" t="s">
        <v>134</v>
      </c>
      <c r="C97" s="136" t="s">
        <v>167</v>
      </c>
      <c r="D97" s="136"/>
      <c r="E97" s="137"/>
      <c r="F97" s="137"/>
      <c r="G97" s="137"/>
      <c r="H97" s="137"/>
      <c r="I97" s="138"/>
      <c r="J97" s="139">
        <f t="shared" ref="J97:L102" si="17">J98</f>
        <v>1.2</v>
      </c>
      <c r="K97" s="139">
        <f t="shared" si="17"/>
        <v>1.2</v>
      </c>
      <c r="L97" s="139">
        <f t="shared" si="17"/>
        <v>1.1000000000000001</v>
      </c>
    </row>
    <row r="98" spans="1:12" ht="45">
      <c r="A98" s="135" t="s">
        <v>182</v>
      </c>
      <c r="B98" s="136" t="s">
        <v>134</v>
      </c>
      <c r="C98" s="136" t="s">
        <v>167</v>
      </c>
      <c r="D98" s="136" t="s">
        <v>35</v>
      </c>
      <c r="E98" s="137"/>
      <c r="F98" s="137"/>
      <c r="G98" s="137"/>
      <c r="H98" s="137"/>
      <c r="I98" s="138"/>
      <c r="J98" s="139">
        <f t="shared" si="17"/>
        <v>1.2</v>
      </c>
      <c r="K98" s="139">
        <f t="shared" si="17"/>
        <v>1.2</v>
      </c>
      <c r="L98" s="139">
        <f t="shared" si="17"/>
        <v>1.1000000000000001</v>
      </c>
    </row>
    <row r="99" spans="1:12" ht="90">
      <c r="A99" s="135" t="str">
        <f>A92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99" s="136" t="s">
        <v>134</v>
      </c>
      <c r="C99" s="136" t="s">
        <v>167</v>
      </c>
      <c r="D99" s="136" t="s">
        <v>35</v>
      </c>
      <c r="E99" s="137" t="s">
        <v>74</v>
      </c>
      <c r="F99" s="137"/>
      <c r="G99" s="137"/>
      <c r="H99" s="137"/>
      <c r="I99" s="138"/>
      <c r="J99" s="139">
        <f t="shared" si="17"/>
        <v>1.2</v>
      </c>
      <c r="K99" s="139">
        <f t="shared" si="17"/>
        <v>1.2</v>
      </c>
      <c r="L99" s="139">
        <f t="shared" si="17"/>
        <v>1.1000000000000001</v>
      </c>
    </row>
    <row r="100" spans="1:12" ht="108.75" customHeight="1">
      <c r="A100" s="135" t="str">
        <f>A93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100" s="136" t="s">
        <v>134</v>
      </c>
      <c r="C100" s="136" t="s">
        <v>167</v>
      </c>
      <c r="D100" s="136" t="s">
        <v>35</v>
      </c>
      <c r="E100" s="137" t="s">
        <v>74</v>
      </c>
      <c r="F100" s="137" t="s">
        <v>8</v>
      </c>
      <c r="G100" s="137"/>
      <c r="H100" s="137"/>
      <c r="I100" s="138"/>
      <c r="J100" s="139">
        <f t="shared" si="17"/>
        <v>1.2</v>
      </c>
      <c r="K100" s="139">
        <f t="shared" si="17"/>
        <v>1.2</v>
      </c>
      <c r="L100" s="139">
        <f t="shared" si="17"/>
        <v>1.1000000000000001</v>
      </c>
    </row>
    <row r="101" spans="1:12" ht="30">
      <c r="A101" s="135" t="s">
        <v>183</v>
      </c>
      <c r="B101" s="136" t="s">
        <v>134</v>
      </c>
      <c r="C101" s="136" t="s">
        <v>167</v>
      </c>
      <c r="D101" s="136" t="s">
        <v>35</v>
      </c>
      <c r="E101" s="137" t="s">
        <v>74</v>
      </c>
      <c r="F101" s="137" t="s">
        <v>8</v>
      </c>
      <c r="G101" s="137" t="s">
        <v>60</v>
      </c>
      <c r="H101" s="137" t="s">
        <v>178</v>
      </c>
      <c r="I101" s="138"/>
      <c r="J101" s="139">
        <f t="shared" si="17"/>
        <v>1.2</v>
      </c>
      <c r="K101" s="139">
        <f t="shared" si="17"/>
        <v>1.2</v>
      </c>
      <c r="L101" s="139">
        <f t="shared" si="17"/>
        <v>1.1000000000000001</v>
      </c>
    </row>
    <row r="102" spans="1:12" ht="30">
      <c r="A102" s="135" t="s">
        <v>184</v>
      </c>
      <c r="B102" s="136" t="s">
        <v>134</v>
      </c>
      <c r="C102" s="136" t="s">
        <v>167</v>
      </c>
      <c r="D102" s="136" t="s">
        <v>35</v>
      </c>
      <c r="E102" s="137" t="s">
        <v>74</v>
      </c>
      <c r="F102" s="137" t="s">
        <v>8</v>
      </c>
      <c r="G102" s="137" t="s">
        <v>60</v>
      </c>
      <c r="H102" s="137" t="s">
        <v>178</v>
      </c>
      <c r="I102" s="138" t="s">
        <v>179</v>
      </c>
      <c r="J102" s="139">
        <f t="shared" si="17"/>
        <v>1.2</v>
      </c>
      <c r="K102" s="139">
        <f t="shared" si="17"/>
        <v>1.2</v>
      </c>
      <c r="L102" s="139">
        <f t="shared" si="17"/>
        <v>1.1000000000000001</v>
      </c>
    </row>
    <row r="103" spans="1:12" ht="30">
      <c r="A103" s="135" t="s">
        <v>185</v>
      </c>
      <c r="B103" s="136" t="s">
        <v>134</v>
      </c>
      <c r="C103" s="136" t="s">
        <v>167</v>
      </c>
      <c r="D103" s="136" t="s">
        <v>35</v>
      </c>
      <c r="E103" s="137" t="s">
        <v>74</v>
      </c>
      <c r="F103" s="137" t="s">
        <v>8</v>
      </c>
      <c r="G103" s="137" t="s">
        <v>60</v>
      </c>
      <c r="H103" s="137" t="s">
        <v>178</v>
      </c>
      <c r="I103" s="138" t="s">
        <v>180</v>
      </c>
      <c r="J103" s="139">
        <v>1.2</v>
      </c>
      <c r="K103" s="139">
        <v>1.2</v>
      </c>
      <c r="L103" s="158">
        <v>1.1000000000000001</v>
      </c>
    </row>
    <row r="104" spans="1:12" ht="15">
      <c r="A104" s="140" t="s">
        <v>189</v>
      </c>
      <c r="B104" s="23" t="s">
        <v>134</v>
      </c>
      <c r="C104" s="23" t="s">
        <v>137</v>
      </c>
      <c r="D104" s="23"/>
      <c r="E104" s="33"/>
      <c r="F104" s="33"/>
      <c r="G104" s="33"/>
      <c r="H104" s="33"/>
      <c r="I104" s="30"/>
      <c r="J104" s="142">
        <f>J105</f>
        <v>0</v>
      </c>
      <c r="K104" s="159">
        <f t="shared" ref="J104:K109" si="18">K105</f>
        <v>37.4</v>
      </c>
      <c r="L104" s="159">
        <f t="shared" ref="L104:L109" si="19">L105</f>
        <v>76.099999999999994</v>
      </c>
    </row>
    <row r="105" spans="1:12" ht="15">
      <c r="A105" s="140" t="s">
        <v>189</v>
      </c>
      <c r="B105" s="136" t="s">
        <v>134</v>
      </c>
      <c r="C105" s="136" t="s">
        <v>137</v>
      </c>
      <c r="D105" s="136" t="s">
        <v>137</v>
      </c>
      <c r="E105" s="137"/>
      <c r="F105" s="137"/>
      <c r="G105" s="137"/>
      <c r="H105" s="137"/>
      <c r="I105" s="138"/>
      <c r="J105" s="142">
        <f t="shared" si="18"/>
        <v>0</v>
      </c>
      <c r="K105" s="159">
        <f t="shared" si="18"/>
        <v>37.4</v>
      </c>
      <c r="L105" s="159">
        <f t="shared" si="19"/>
        <v>76.099999999999994</v>
      </c>
    </row>
    <row r="106" spans="1:12" ht="93" customHeight="1">
      <c r="A106" s="140" t="str">
        <f>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06" s="23" t="s">
        <v>134</v>
      </c>
      <c r="C106" s="23" t="s">
        <v>137</v>
      </c>
      <c r="D106" s="23" t="s">
        <v>137</v>
      </c>
      <c r="E106" s="33" t="s">
        <v>138</v>
      </c>
      <c r="F106" s="33"/>
      <c r="G106" s="33"/>
      <c r="H106" s="33"/>
      <c r="I106" s="30"/>
      <c r="J106" s="142">
        <f t="shared" si="18"/>
        <v>0</v>
      </c>
      <c r="K106" s="159">
        <f>K107</f>
        <v>37.4</v>
      </c>
      <c r="L106" s="159">
        <f t="shared" si="19"/>
        <v>76.099999999999994</v>
      </c>
    </row>
    <row r="107" spans="1:12" ht="15">
      <c r="A107" s="140" t="s">
        <v>38</v>
      </c>
      <c r="B107" s="136" t="s">
        <v>134</v>
      </c>
      <c r="C107" s="136" t="s">
        <v>137</v>
      </c>
      <c r="D107" s="136" t="s">
        <v>137</v>
      </c>
      <c r="E107" s="137" t="s">
        <v>138</v>
      </c>
      <c r="F107" s="137" t="s">
        <v>8</v>
      </c>
      <c r="G107" s="137"/>
      <c r="H107" s="137"/>
      <c r="I107" s="138"/>
      <c r="J107" s="142">
        <f t="shared" si="18"/>
        <v>0</v>
      </c>
      <c r="K107" s="159">
        <f t="shared" si="18"/>
        <v>37.4</v>
      </c>
      <c r="L107" s="159">
        <f t="shared" si="19"/>
        <v>76.099999999999994</v>
      </c>
    </row>
    <row r="108" spans="1:12" ht="15">
      <c r="A108" s="140" t="s">
        <v>189</v>
      </c>
      <c r="B108" s="23" t="s">
        <v>134</v>
      </c>
      <c r="C108" s="23" t="s">
        <v>137</v>
      </c>
      <c r="D108" s="23" t="s">
        <v>137</v>
      </c>
      <c r="E108" s="33" t="s">
        <v>138</v>
      </c>
      <c r="F108" s="33" t="s">
        <v>8</v>
      </c>
      <c r="G108" s="33" t="s">
        <v>60</v>
      </c>
      <c r="H108" s="33" t="s">
        <v>139</v>
      </c>
      <c r="I108" s="30"/>
      <c r="J108" s="142">
        <f t="shared" si="18"/>
        <v>0</v>
      </c>
      <c r="K108" s="159">
        <f t="shared" si="18"/>
        <v>37.4</v>
      </c>
      <c r="L108" s="159">
        <f t="shared" si="19"/>
        <v>76.099999999999994</v>
      </c>
    </row>
    <row r="109" spans="1:12" ht="15">
      <c r="A109" s="140" t="s">
        <v>44</v>
      </c>
      <c r="B109" s="136" t="s">
        <v>134</v>
      </c>
      <c r="C109" s="136" t="s">
        <v>137</v>
      </c>
      <c r="D109" s="136" t="s">
        <v>137</v>
      </c>
      <c r="E109" s="137" t="s">
        <v>138</v>
      </c>
      <c r="F109" s="137" t="s">
        <v>8</v>
      </c>
      <c r="G109" s="137" t="s">
        <v>60</v>
      </c>
      <c r="H109" s="137" t="s">
        <v>139</v>
      </c>
      <c r="I109" s="138" t="s">
        <v>66</v>
      </c>
      <c r="J109" s="142">
        <f t="shared" si="18"/>
        <v>0</v>
      </c>
      <c r="K109" s="159">
        <f t="shared" si="18"/>
        <v>37.4</v>
      </c>
      <c r="L109" s="159">
        <f t="shared" si="19"/>
        <v>76.099999999999994</v>
      </c>
    </row>
    <row r="110" spans="1:12" ht="15">
      <c r="A110" s="140" t="s">
        <v>48</v>
      </c>
      <c r="B110" s="23" t="s">
        <v>134</v>
      </c>
      <c r="C110" s="23" t="s">
        <v>137</v>
      </c>
      <c r="D110" s="23" t="s">
        <v>137</v>
      </c>
      <c r="E110" s="33" t="s">
        <v>138</v>
      </c>
      <c r="F110" s="33" t="s">
        <v>8</v>
      </c>
      <c r="G110" s="33" t="s">
        <v>60</v>
      </c>
      <c r="H110" s="33" t="s">
        <v>140</v>
      </c>
      <c r="I110" s="30" t="s">
        <v>68</v>
      </c>
      <c r="J110" s="142">
        <v>0</v>
      </c>
      <c r="K110" s="159">
        <v>37.4</v>
      </c>
      <c r="L110" s="159">
        <v>76.099999999999994</v>
      </c>
    </row>
    <row r="111" spans="1:12">
      <c r="E111" s="35"/>
      <c r="F111" s="35"/>
      <c r="G111" s="35"/>
      <c r="H111" s="35"/>
      <c r="I111" s="35"/>
    </row>
    <row r="112" spans="1:12">
      <c r="E112" s="35"/>
      <c r="F112" s="35"/>
      <c r="G112" s="35"/>
      <c r="H112" s="35"/>
      <c r="I112" s="35"/>
    </row>
    <row r="113" spans="5:9">
      <c r="E113" s="35"/>
      <c r="F113" s="35"/>
      <c r="G113" s="35"/>
      <c r="H113" s="35"/>
      <c r="I113" s="35"/>
    </row>
    <row r="114" spans="5:9">
      <c r="E114" s="35"/>
      <c r="F114" s="35"/>
      <c r="G114" s="35"/>
      <c r="H114" s="35"/>
      <c r="I114" s="35"/>
    </row>
    <row r="115" spans="5:9">
      <c r="E115" s="35"/>
      <c r="F115" s="35"/>
      <c r="G115" s="35"/>
      <c r="H115" s="35"/>
      <c r="I115" s="35"/>
    </row>
    <row r="116" spans="5:9">
      <c r="E116" s="35"/>
      <c r="F116" s="35"/>
      <c r="G116" s="35"/>
      <c r="H116" s="35"/>
      <c r="I116" s="35"/>
    </row>
    <row r="117" spans="5:9">
      <c r="E117" s="35"/>
      <c r="F117" s="35"/>
      <c r="G117" s="35"/>
      <c r="H117" s="35"/>
      <c r="I117" s="35"/>
    </row>
    <row r="118" spans="5:9">
      <c r="E118" s="35"/>
      <c r="F118" s="35"/>
      <c r="G118" s="35"/>
      <c r="H118" s="35"/>
      <c r="I118" s="35"/>
    </row>
    <row r="119" spans="5:9">
      <c r="E119" s="35"/>
      <c r="F119" s="35"/>
      <c r="G119" s="35"/>
      <c r="H119" s="35"/>
      <c r="I119" s="35"/>
    </row>
    <row r="120" spans="5:9">
      <c r="E120" s="35"/>
      <c r="F120" s="35"/>
      <c r="G120" s="35"/>
      <c r="H120" s="35"/>
      <c r="I120" s="35"/>
    </row>
    <row r="121" spans="5:9">
      <c r="E121" s="35"/>
      <c r="F121" s="35"/>
      <c r="G121" s="35"/>
      <c r="H121" s="35"/>
      <c r="I121" s="35"/>
    </row>
    <row r="122" spans="5:9">
      <c r="E122" s="35"/>
      <c r="F122" s="35"/>
      <c r="G122" s="35"/>
      <c r="H122" s="35"/>
      <c r="I122" s="35"/>
    </row>
    <row r="123" spans="5:9">
      <c r="E123" s="35"/>
      <c r="F123" s="35"/>
      <c r="G123" s="35"/>
      <c r="H123" s="35"/>
      <c r="I123" s="35"/>
    </row>
    <row r="124" spans="5:9">
      <c r="E124" s="35"/>
      <c r="F124" s="35"/>
      <c r="G124" s="35"/>
      <c r="H124" s="35"/>
      <c r="I124" s="35"/>
    </row>
    <row r="125" spans="5:9">
      <c r="E125" s="35"/>
      <c r="F125" s="35"/>
      <c r="G125" s="35"/>
      <c r="H125" s="35"/>
      <c r="I125" s="35"/>
    </row>
    <row r="126" spans="5:9">
      <c r="E126" s="35"/>
      <c r="F126" s="35"/>
      <c r="G126" s="35"/>
      <c r="H126" s="35"/>
      <c r="I126" s="35"/>
    </row>
    <row r="127" spans="5:9">
      <c r="E127" s="35"/>
      <c r="F127" s="35"/>
      <c r="G127" s="35"/>
      <c r="H127" s="35"/>
      <c r="I127" s="35"/>
    </row>
    <row r="128" spans="5:9">
      <c r="E128" s="35"/>
      <c r="F128" s="35"/>
      <c r="G128" s="35"/>
      <c r="H128" s="35"/>
      <c r="I128" s="35"/>
    </row>
    <row r="129" spans="5:9">
      <c r="E129" s="35"/>
      <c r="F129" s="35"/>
      <c r="G129" s="35"/>
      <c r="H129" s="35"/>
      <c r="I129" s="35"/>
    </row>
    <row r="130" spans="5:9">
      <c r="E130" s="35"/>
      <c r="F130" s="35"/>
      <c r="G130" s="35"/>
      <c r="H130" s="35"/>
      <c r="I130" s="35"/>
    </row>
    <row r="131" spans="5:9">
      <c r="E131" s="35"/>
      <c r="F131" s="35"/>
      <c r="G131" s="35"/>
      <c r="H131" s="35"/>
      <c r="I131" s="35"/>
    </row>
    <row r="132" spans="5:9">
      <c r="E132" s="35"/>
      <c r="F132" s="35"/>
      <c r="G132" s="35"/>
      <c r="H132" s="35"/>
      <c r="I132" s="35"/>
    </row>
    <row r="133" spans="5:9">
      <c r="E133" s="35"/>
      <c r="F133" s="35"/>
      <c r="G133" s="35"/>
      <c r="H133" s="35"/>
      <c r="I133" s="35"/>
    </row>
    <row r="134" spans="5:9">
      <c r="E134" s="35"/>
      <c r="F134" s="35"/>
      <c r="G134" s="35"/>
      <c r="H134" s="35"/>
      <c r="I134" s="35"/>
    </row>
    <row r="135" spans="5:9">
      <c r="E135" s="35"/>
      <c r="F135" s="35"/>
      <c r="G135" s="35"/>
      <c r="H135" s="35"/>
      <c r="I135" s="35"/>
    </row>
    <row r="136" spans="5:9">
      <c r="E136" s="35"/>
      <c r="F136" s="35"/>
      <c r="G136" s="35"/>
      <c r="H136" s="35"/>
      <c r="I136" s="35"/>
    </row>
    <row r="137" spans="5:9">
      <c r="E137" s="35"/>
      <c r="F137" s="35"/>
      <c r="G137" s="35"/>
      <c r="H137" s="35"/>
      <c r="I137" s="35"/>
    </row>
    <row r="138" spans="5:9">
      <c r="E138" s="35"/>
      <c r="F138" s="35"/>
      <c r="G138" s="35"/>
      <c r="H138" s="35"/>
      <c r="I138" s="35"/>
    </row>
    <row r="139" spans="5:9">
      <c r="E139" s="35"/>
      <c r="F139" s="35"/>
      <c r="G139" s="35"/>
      <c r="H139" s="35"/>
      <c r="I139" s="35"/>
    </row>
    <row r="140" spans="5:9">
      <c r="E140" s="35"/>
      <c r="F140" s="35"/>
      <c r="G140" s="35"/>
      <c r="H140" s="35"/>
      <c r="I140" s="35"/>
    </row>
  </sheetData>
  <autoFilter ref="A1:L110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9:D19 A53">
    <cfRule type="expression" dxfId="14" priority="49" stopIfTrue="1">
      <formula>$F19=""</formula>
    </cfRule>
    <cfRule type="expression" dxfId="13" priority="50" stopIfTrue="1">
      <formula>#REF!&lt;&gt;""</formula>
    </cfRule>
    <cfRule type="expression" dxfId="12" priority="51" stopIfTrue="1">
      <formula>AND($G19="",$F19&lt;&gt;"")</formula>
    </cfRule>
  </conditionalFormatting>
  <pageMargins left="0.43307086614173229" right="0.23622047244094491" top="0.70866141732283472" bottom="0.82677165354330717" header="0.31496062992125984" footer="0.31496062992125984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10"/>
  <sheetViews>
    <sheetView view="pageBreakPreview" topLeftCell="A91" zoomScaleNormal="110" zoomScaleSheetLayoutView="100" workbookViewId="0">
      <selection activeCell="A78" sqref="A78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306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94" t="s">
        <v>216</v>
      </c>
      <c r="I1" s="195"/>
      <c r="J1" s="195"/>
      <c r="K1" s="195"/>
    </row>
    <row r="2" spans="1:11" ht="131.25" customHeight="1">
      <c r="A2" s="196" t="s">
        <v>193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97" t="s">
        <v>1</v>
      </c>
      <c r="I3" s="197"/>
      <c r="J3" s="197"/>
      <c r="K3" s="197"/>
    </row>
    <row r="4" spans="1:11" ht="20.45" customHeight="1">
      <c r="A4" s="198" t="s">
        <v>2</v>
      </c>
      <c r="B4" s="198" t="s">
        <v>3</v>
      </c>
      <c r="C4" s="198" t="s">
        <v>4</v>
      </c>
      <c r="D4" s="198" t="s">
        <v>5</v>
      </c>
      <c r="E4" s="198"/>
      <c r="F4" s="198"/>
      <c r="G4" s="198"/>
      <c r="H4" s="198" t="s">
        <v>6</v>
      </c>
      <c r="I4" s="198" t="s">
        <v>7</v>
      </c>
      <c r="J4" s="198"/>
      <c r="K4" s="198"/>
    </row>
    <row r="5" spans="1:11" ht="16.7" customHeight="1">
      <c r="A5" s="198" t="s">
        <v>0</v>
      </c>
      <c r="B5" s="198" t="s">
        <v>0</v>
      </c>
      <c r="C5" s="198" t="s">
        <v>0</v>
      </c>
      <c r="D5" s="198" t="s">
        <v>0</v>
      </c>
      <c r="E5" s="198"/>
      <c r="F5" s="198"/>
      <c r="G5" s="198"/>
      <c r="H5" s="198" t="s">
        <v>0</v>
      </c>
      <c r="I5" s="150" t="s">
        <v>154</v>
      </c>
      <c r="J5" s="150" t="s">
        <v>173</v>
      </c>
      <c r="K5" s="150" t="s">
        <v>191</v>
      </c>
    </row>
    <row r="6" spans="1:11" ht="13.7" customHeight="1">
      <c r="A6" s="19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75.75" customHeight="1">
      <c r="A7" s="21" t="s">
        <v>148</v>
      </c>
      <c r="B7" s="20"/>
      <c r="C7" s="20"/>
      <c r="D7" s="5" t="s">
        <v>0</v>
      </c>
      <c r="E7" s="5" t="s">
        <v>0</v>
      </c>
      <c r="F7" s="5" t="s">
        <v>0</v>
      </c>
      <c r="G7" s="5" t="s">
        <v>0</v>
      </c>
      <c r="H7" s="20" t="s">
        <v>0</v>
      </c>
      <c r="I7" s="29">
        <f>I8+I49+I58+I71+I90+I97</f>
        <v>2383.3999999999992</v>
      </c>
      <c r="J7" s="29">
        <f>J8+J49+J58+J71+J90+J104+J97</f>
        <v>1621.5000000000002</v>
      </c>
      <c r="K7" s="29">
        <f>K8+K49+K58+K71+K90+K104+K97</f>
        <v>1642.4999999999998</v>
      </c>
    </row>
    <row r="8" spans="1:11" ht="15">
      <c r="A8" s="128" t="s">
        <v>34</v>
      </c>
      <c r="B8" s="144" t="s">
        <v>35</v>
      </c>
      <c r="C8" s="125"/>
      <c r="D8" s="34"/>
      <c r="E8" s="34"/>
      <c r="F8" s="34"/>
      <c r="G8" s="34"/>
      <c r="H8" s="129"/>
      <c r="I8" s="36">
        <f>I9+I18+I37+I43</f>
        <v>1633.9999999999998</v>
      </c>
      <c r="J8" s="36">
        <f>J9+J18+J37</f>
        <v>1004.9000000000001</v>
      </c>
      <c r="K8" s="31">
        <f>K9+K18+K37</f>
        <v>970</v>
      </c>
    </row>
    <row r="9" spans="1:11" ht="60">
      <c r="A9" s="128" t="s">
        <v>36</v>
      </c>
      <c r="B9" s="125" t="s">
        <v>35</v>
      </c>
      <c r="C9" s="125" t="s">
        <v>37</v>
      </c>
      <c r="D9" s="34"/>
      <c r="E9" s="34"/>
      <c r="F9" s="34"/>
      <c r="G9" s="34"/>
      <c r="H9" s="125"/>
      <c r="I9" s="36">
        <f>I10</f>
        <v>684.3</v>
      </c>
      <c r="J9" s="36">
        <f>J10</f>
        <v>418.3</v>
      </c>
      <c r="K9" s="31">
        <f>K10</f>
        <v>379.7</v>
      </c>
    </row>
    <row r="10" spans="1:11" ht="79.5" customHeight="1">
      <c r="A10" s="24" t="str">
        <f>'Приложение 2'!A10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0" s="23" t="s">
        <v>35</v>
      </c>
      <c r="C10" s="23" t="s">
        <v>37</v>
      </c>
      <c r="D10" s="33">
        <v>65</v>
      </c>
      <c r="E10" s="33"/>
      <c r="F10" s="33"/>
      <c r="G10" s="33"/>
      <c r="H10" s="23"/>
      <c r="I10" s="31">
        <f t="shared" ref="I10:K12" si="0">I11</f>
        <v>684.3</v>
      </c>
      <c r="J10" s="31">
        <f t="shared" si="0"/>
        <v>418.3</v>
      </c>
      <c r="K10" s="31">
        <f t="shared" si="0"/>
        <v>379.7</v>
      </c>
    </row>
    <row r="11" spans="1:11" ht="15">
      <c r="A11" s="24" t="s">
        <v>38</v>
      </c>
      <c r="B11" s="23" t="s">
        <v>35</v>
      </c>
      <c r="C11" s="23" t="s">
        <v>37</v>
      </c>
      <c r="D11" s="33">
        <v>65</v>
      </c>
      <c r="E11" s="33">
        <v>1</v>
      </c>
      <c r="F11" s="33"/>
      <c r="G11" s="33"/>
      <c r="H11" s="23"/>
      <c r="I11" s="31">
        <f>I12+I15</f>
        <v>684.3</v>
      </c>
      <c r="J11" s="31">
        <f t="shared" si="0"/>
        <v>418.3</v>
      </c>
      <c r="K11" s="31">
        <f t="shared" si="0"/>
        <v>379.7</v>
      </c>
    </row>
    <row r="12" spans="1:11" ht="32.25" customHeight="1">
      <c r="A12" s="24" t="s">
        <v>39</v>
      </c>
      <c r="B12" s="23" t="s">
        <v>35</v>
      </c>
      <c r="C12" s="23" t="s">
        <v>37</v>
      </c>
      <c r="D12" s="33">
        <v>65</v>
      </c>
      <c r="E12" s="33">
        <v>1</v>
      </c>
      <c r="F12" s="33" t="s">
        <v>60</v>
      </c>
      <c r="G12" s="33" t="s">
        <v>71</v>
      </c>
      <c r="H12" s="23"/>
      <c r="I12" s="31">
        <f t="shared" si="0"/>
        <v>547.4</v>
      </c>
      <c r="J12" s="31">
        <f t="shared" si="0"/>
        <v>418.3</v>
      </c>
      <c r="K12" s="31">
        <f t="shared" si="0"/>
        <v>379.7</v>
      </c>
    </row>
    <row r="13" spans="1:11" ht="105">
      <c r="A13" s="24" t="s">
        <v>40</v>
      </c>
      <c r="B13" s="23" t="s">
        <v>35</v>
      </c>
      <c r="C13" s="23" t="s">
        <v>37</v>
      </c>
      <c r="D13" s="33">
        <v>65</v>
      </c>
      <c r="E13" s="33">
        <v>1</v>
      </c>
      <c r="F13" s="33" t="s">
        <v>60</v>
      </c>
      <c r="G13" s="33" t="s">
        <v>71</v>
      </c>
      <c r="H13" s="23" t="s">
        <v>62</v>
      </c>
      <c r="I13" s="31">
        <f>I14</f>
        <v>547.4</v>
      </c>
      <c r="J13" s="31">
        <f>J14</f>
        <v>418.3</v>
      </c>
      <c r="K13" s="31">
        <f>K14</f>
        <v>379.7</v>
      </c>
    </row>
    <row r="14" spans="1:11" ht="45">
      <c r="A14" s="24" t="s">
        <v>41</v>
      </c>
      <c r="B14" s="23" t="s">
        <v>35</v>
      </c>
      <c r="C14" s="23" t="s">
        <v>37</v>
      </c>
      <c r="D14" s="33">
        <v>65</v>
      </c>
      <c r="E14" s="33">
        <v>1</v>
      </c>
      <c r="F14" s="33" t="s">
        <v>60</v>
      </c>
      <c r="G14" s="33" t="s">
        <v>71</v>
      </c>
      <c r="H14" s="23" t="s">
        <v>63</v>
      </c>
      <c r="I14" s="31">
        <f>'Приложение 2'!J14</f>
        <v>547.4</v>
      </c>
      <c r="J14" s="31">
        <f>'Приложение 2'!K14</f>
        <v>418.3</v>
      </c>
      <c r="K14" s="31">
        <f>'Приложение 2'!L12</f>
        <v>379.7</v>
      </c>
    </row>
    <row r="15" spans="1:11" ht="90" customHeight="1">
      <c r="A15" s="24" t="str">
        <f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3" t="s">
        <v>35</v>
      </c>
      <c r="C15" s="23" t="s">
        <v>37</v>
      </c>
      <c r="D15" s="33" t="s">
        <v>138</v>
      </c>
      <c r="E15" s="33" t="s">
        <v>8</v>
      </c>
      <c r="F15" s="33" t="s">
        <v>60</v>
      </c>
      <c r="G15" s="33" t="s">
        <v>206</v>
      </c>
      <c r="H15" s="23"/>
      <c r="I15" s="31">
        <f>I16</f>
        <v>136.9</v>
      </c>
      <c r="J15" s="31"/>
      <c r="K15" s="31"/>
    </row>
    <row r="16" spans="1:11" ht="107.25" customHeight="1">
      <c r="A16" s="24" t="str">
        <f>'Приложение 2'!A13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3" t="s">
        <v>35</v>
      </c>
      <c r="C16" s="23" t="s">
        <v>37</v>
      </c>
      <c r="D16" s="33" t="s">
        <v>138</v>
      </c>
      <c r="E16" s="33" t="s">
        <v>8</v>
      </c>
      <c r="F16" s="33" t="s">
        <v>60</v>
      </c>
      <c r="G16" s="33" t="s">
        <v>206</v>
      </c>
      <c r="H16" s="23" t="s">
        <v>62</v>
      </c>
      <c r="I16" s="31">
        <f>I17</f>
        <v>136.9</v>
      </c>
      <c r="J16" s="31"/>
      <c r="K16" s="31"/>
    </row>
    <row r="17" spans="1:11" ht="48.75" customHeight="1">
      <c r="A17" s="24" t="str">
        <f>'Приложение 2'!A17</f>
        <v>Расходы на выплаты персоналу государственных (муниципальных) органов</v>
      </c>
      <c r="B17" s="23" t="s">
        <v>35</v>
      </c>
      <c r="C17" s="23" t="s">
        <v>37</v>
      </c>
      <c r="D17" s="33" t="s">
        <v>138</v>
      </c>
      <c r="E17" s="33" t="s">
        <v>8</v>
      </c>
      <c r="F17" s="33" t="s">
        <v>60</v>
      </c>
      <c r="G17" s="33" t="s">
        <v>206</v>
      </c>
      <c r="H17" s="23" t="s">
        <v>63</v>
      </c>
      <c r="I17" s="31">
        <f>'Приложение 2'!J17</f>
        <v>136.9</v>
      </c>
      <c r="J17" s="31"/>
      <c r="K17" s="31"/>
    </row>
    <row r="18" spans="1:11" ht="84.75" customHeight="1">
      <c r="A18" s="24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8" s="23" t="s">
        <v>35</v>
      </c>
      <c r="C18" s="23" t="s">
        <v>42</v>
      </c>
      <c r="D18" s="33"/>
      <c r="E18" s="33"/>
      <c r="F18" s="33"/>
      <c r="G18" s="33"/>
      <c r="H18" s="23"/>
      <c r="I18" s="31">
        <f>I19+I32</f>
        <v>933.9</v>
      </c>
      <c r="J18" s="31">
        <f>J19+J32</f>
        <v>581.6</v>
      </c>
      <c r="K18" s="31">
        <f>K19+K32</f>
        <v>585.30000000000007</v>
      </c>
    </row>
    <row r="19" spans="1:11" ht="76.5" customHeight="1">
      <c r="A19" s="24" t="str">
        <f>'Приложение 2'!A19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9" s="23" t="s">
        <v>35</v>
      </c>
      <c r="C19" s="23" t="s">
        <v>42</v>
      </c>
      <c r="D19" s="33" t="s">
        <v>138</v>
      </c>
      <c r="E19" s="33"/>
      <c r="F19" s="33"/>
      <c r="G19" s="33"/>
      <c r="H19" s="23"/>
      <c r="I19" s="31">
        <f t="shared" ref="I19:K19" si="1">I20</f>
        <v>933.5</v>
      </c>
      <c r="J19" s="31">
        <f t="shared" si="1"/>
        <v>581.20000000000005</v>
      </c>
      <c r="K19" s="31">
        <f t="shared" si="1"/>
        <v>584.90000000000009</v>
      </c>
    </row>
    <row r="20" spans="1:11" ht="62.25" customHeight="1">
      <c r="A20" s="24" t="str">
        <f>'Приложение 2'!A20</f>
        <v>Расходы в рамках обеспечения деятельности Администрации Константиновского сельского поселения</v>
      </c>
      <c r="B20" s="23" t="s">
        <v>35</v>
      </c>
      <c r="C20" s="23" t="s">
        <v>42</v>
      </c>
      <c r="D20" s="33" t="s">
        <v>138</v>
      </c>
      <c r="E20" s="33" t="s">
        <v>9</v>
      </c>
      <c r="F20" s="33"/>
      <c r="G20" s="33"/>
      <c r="H20" s="23"/>
      <c r="I20" s="31">
        <f>I21+I24+I29</f>
        <v>933.5</v>
      </c>
      <c r="J20" s="31">
        <f>J24+J21</f>
        <v>581.20000000000005</v>
      </c>
      <c r="K20" s="31">
        <f>K24+K21</f>
        <v>584.90000000000009</v>
      </c>
    </row>
    <row r="21" spans="1:11" ht="51" customHeight="1">
      <c r="A21" s="24" t="str">
        <f>'Приложение 2'!A21</f>
        <v xml:space="preserve">Расходы на выплаты по оплате труда работников органов местного самоуправления </v>
      </c>
      <c r="B21" s="23" t="s">
        <v>35</v>
      </c>
      <c r="C21" s="23" t="s">
        <v>42</v>
      </c>
      <c r="D21" s="33" t="s">
        <v>138</v>
      </c>
      <c r="E21" s="33" t="s">
        <v>9</v>
      </c>
      <c r="F21" s="33" t="s">
        <v>60</v>
      </c>
      <c r="G21" s="33" t="s">
        <v>171</v>
      </c>
      <c r="H21" s="23"/>
      <c r="I21" s="31">
        <f t="shared" ref="I21:K22" si="2">I22</f>
        <v>406.3</v>
      </c>
      <c r="J21" s="31">
        <f t="shared" si="2"/>
        <v>390.6</v>
      </c>
      <c r="K21" s="31">
        <f t="shared" si="2"/>
        <v>390.6</v>
      </c>
    </row>
    <row r="22" spans="1:11" ht="105.75" customHeight="1">
      <c r="A22" s="24" t="str">
        <f>'Приложение 2'!A22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2" s="23" t="s">
        <v>35</v>
      </c>
      <c r="C22" s="23" t="s">
        <v>42</v>
      </c>
      <c r="D22" s="33" t="s">
        <v>138</v>
      </c>
      <c r="E22" s="33" t="s">
        <v>9</v>
      </c>
      <c r="F22" s="33" t="s">
        <v>60</v>
      </c>
      <c r="G22" s="33" t="s">
        <v>171</v>
      </c>
      <c r="H22" s="23" t="s">
        <v>62</v>
      </c>
      <c r="I22" s="31">
        <f t="shared" si="2"/>
        <v>406.3</v>
      </c>
      <c r="J22" s="31">
        <f t="shared" si="2"/>
        <v>390.6</v>
      </c>
      <c r="K22" s="31">
        <f t="shared" si="2"/>
        <v>390.6</v>
      </c>
    </row>
    <row r="23" spans="1:11" ht="53.25" customHeight="1">
      <c r="A23" s="24" t="str">
        <f>'Приложение 2'!A23</f>
        <v>Расходы на выплаты персоналу государственных (муниципальных) органов</v>
      </c>
      <c r="B23" s="23" t="s">
        <v>35</v>
      </c>
      <c r="C23" s="23" t="s">
        <v>42</v>
      </c>
      <c r="D23" s="33" t="s">
        <v>138</v>
      </c>
      <c r="E23" s="33" t="s">
        <v>9</v>
      </c>
      <c r="F23" s="33" t="s">
        <v>60</v>
      </c>
      <c r="G23" s="33" t="s">
        <v>171</v>
      </c>
      <c r="H23" s="23" t="s">
        <v>63</v>
      </c>
      <c r="I23" s="31">
        <f>'Приложение 2'!J23</f>
        <v>406.3</v>
      </c>
      <c r="J23" s="31">
        <f>'Приложение 2'!K23</f>
        <v>390.6</v>
      </c>
      <c r="K23" s="31">
        <f>'Приложение 2'!L23</f>
        <v>390.6</v>
      </c>
    </row>
    <row r="24" spans="1:11" ht="51" customHeight="1">
      <c r="A24" s="24" t="str">
        <f>'Приложение 2'!A24</f>
        <v>Расходы на обеспечение выполнения функций органов местного самоуправления</v>
      </c>
      <c r="B24" s="23" t="s">
        <v>35</v>
      </c>
      <c r="C24" s="23" t="s">
        <v>42</v>
      </c>
      <c r="D24" s="33">
        <v>65</v>
      </c>
      <c r="E24" s="33">
        <v>2</v>
      </c>
      <c r="F24" s="33" t="s">
        <v>60</v>
      </c>
      <c r="G24" s="33" t="s">
        <v>72</v>
      </c>
      <c r="H24" s="30"/>
      <c r="I24" s="31">
        <f>+I25+I27</f>
        <v>475.7</v>
      </c>
      <c r="J24" s="31">
        <f>J25+J27</f>
        <v>190.6</v>
      </c>
      <c r="K24" s="31">
        <f>+K25+K27</f>
        <v>194.3</v>
      </c>
    </row>
    <row r="25" spans="1:11" ht="45">
      <c r="A25" s="24" t="s">
        <v>169</v>
      </c>
      <c r="B25" s="23" t="s">
        <v>35</v>
      </c>
      <c r="C25" s="23" t="s">
        <v>42</v>
      </c>
      <c r="D25" s="33">
        <v>65</v>
      </c>
      <c r="E25" s="33">
        <v>2</v>
      </c>
      <c r="F25" s="33" t="s">
        <v>60</v>
      </c>
      <c r="G25" s="33" t="s">
        <v>72</v>
      </c>
      <c r="H25" s="30" t="s">
        <v>64</v>
      </c>
      <c r="I25" s="31">
        <f t="shared" ref="I25:K25" si="3">I26</f>
        <v>474.2</v>
      </c>
      <c r="J25" s="31">
        <f t="shared" si="3"/>
        <v>185.6</v>
      </c>
      <c r="K25" s="31">
        <f t="shared" si="3"/>
        <v>189.3</v>
      </c>
    </row>
    <row r="26" spans="1:11" ht="45">
      <c r="A26" s="24" t="s">
        <v>43</v>
      </c>
      <c r="B26" s="23" t="s">
        <v>35</v>
      </c>
      <c r="C26" s="23" t="s">
        <v>42</v>
      </c>
      <c r="D26" s="33">
        <v>65</v>
      </c>
      <c r="E26" s="33">
        <v>2</v>
      </c>
      <c r="F26" s="33" t="s">
        <v>60</v>
      </c>
      <c r="G26" s="33" t="s">
        <v>72</v>
      </c>
      <c r="H26" s="30" t="s">
        <v>65</v>
      </c>
      <c r="I26" s="31">
        <f>'Приложение 2'!J26</f>
        <v>474.2</v>
      </c>
      <c r="J26" s="31">
        <f>'Приложение 2'!K26</f>
        <v>185.6</v>
      </c>
      <c r="K26" s="31">
        <f>'Приложение 2'!L26</f>
        <v>189.3</v>
      </c>
    </row>
    <row r="27" spans="1:11" ht="15">
      <c r="A27" s="24" t="s">
        <v>44</v>
      </c>
      <c r="B27" s="23" t="s">
        <v>35</v>
      </c>
      <c r="C27" s="23" t="s">
        <v>42</v>
      </c>
      <c r="D27" s="33">
        <v>65</v>
      </c>
      <c r="E27" s="33">
        <v>2</v>
      </c>
      <c r="F27" s="33" t="s">
        <v>60</v>
      </c>
      <c r="G27" s="33" t="s">
        <v>72</v>
      </c>
      <c r="H27" s="30" t="s">
        <v>66</v>
      </c>
      <c r="I27" s="31">
        <f t="shared" ref="I27" si="4">I28</f>
        <v>1.5</v>
      </c>
      <c r="J27" s="31">
        <f>J28</f>
        <v>5</v>
      </c>
      <c r="K27" s="31">
        <f>K28</f>
        <v>5</v>
      </c>
    </row>
    <row r="28" spans="1:11" ht="30">
      <c r="A28" s="24" t="s">
        <v>45</v>
      </c>
      <c r="B28" s="23" t="s">
        <v>35</v>
      </c>
      <c r="C28" s="23" t="s">
        <v>42</v>
      </c>
      <c r="D28" s="33">
        <v>65</v>
      </c>
      <c r="E28" s="33">
        <v>2</v>
      </c>
      <c r="F28" s="33" t="s">
        <v>60</v>
      </c>
      <c r="G28" s="33" t="s">
        <v>72</v>
      </c>
      <c r="H28" s="30" t="s">
        <v>67</v>
      </c>
      <c r="I28" s="31">
        <f>'Приложение 2'!J28</f>
        <v>1.5</v>
      </c>
      <c r="J28" s="31">
        <f>'Приложение 2'!K28</f>
        <v>5</v>
      </c>
      <c r="K28" s="31">
        <f>'Приложение 2'!L28</f>
        <v>5</v>
      </c>
    </row>
    <row r="29" spans="1:11" ht="90" customHeight="1">
      <c r="A29" s="24" t="str">
        <f>'Приложение 2'!A29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3" t="s">
        <v>35</v>
      </c>
      <c r="C29" s="23" t="s">
        <v>42</v>
      </c>
      <c r="D29" s="33" t="s">
        <v>138</v>
      </c>
      <c r="E29" s="33" t="s">
        <v>9</v>
      </c>
      <c r="F29" s="33" t="s">
        <v>60</v>
      </c>
      <c r="G29" s="33" t="s">
        <v>206</v>
      </c>
      <c r="H29" s="30"/>
      <c r="I29" s="31">
        <f>I30</f>
        <v>51.5</v>
      </c>
      <c r="J29" s="31"/>
      <c r="K29" s="31"/>
    </row>
    <row r="30" spans="1:11" ht="105" customHeight="1">
      <c r="A30" s="24" t="str">
        <f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3" t="s">
        <v>35</v>
      </c>
      <c r="C30" s="23" t="s">
        <v>42</v>
      </c>
      <c r="D30" s="33" t="s">
        <v>138</v>
      </c>
      <c r="E30" s="33" t="s">
        <v>9</v>
      </c>
      <c r="F30" s="33" t="s">
        <v>60</v>
      </c>
      <c r="G30" s="33" t="s">
        <v>206</v>
      </c>
      <c r="H30" s="30" t="s">
        <v>62</v>
      </c>
      <c r="I30" s="31">
        <f>I31</f>
        <v>51.5</v>
      </c>
      <c r="J30" s="31"/>
      <c r="K30" s="31"/>
    </row>
    <row r="31" spans="1:11" ht="44.25" customHeight="1">
      <c r="A31" s="24" t="str">
        <f>'Приложение 2'!A31</f>
        <v>Расходы на выплаты персоналу государственных (муниципальных) органов</v>
      </c>
      <c r="B31" s="23" t="s">
        <v>35</v>
      </c>
      <c r="C31" s="23" t="s">
        <v>42</v>
      </c>
      <c r="D31" s="33" t="s">
        <v>138</v>
      </c>
      <c r="E31" s="33" t="s">
        <v>9</v>
      </c>
      <c r="F31" s="33" t="s">
        <v>60</v>
      </c>
      <c r="G31" s="33" t="s">
        <v>206</v>
      </c>
      <c r="H31" s="30" t="s">
        <v>63</v>
      </c>
      <c r="I31" s="31">
        <f>'Приложение 2'!J29</f>
        <v>51.5</v>
      </c>
      <c r="J31" s="31"/>
      <c r="K31" s="31"/>
    </row>
    <row r="32" spans="1:11" ht="90">
      <c r="A32" s="24" t="s">
        <v>158</v>
      </c>
      <c r="B32" s="23" t="s">
        <v>35</v>
      </c>
      <c r="C32" s="23" t="s">
        <v>42</v>
      </c>
      <c r="D32" s="33">
        <v>89</v>
      </c>
      <c r="E32" s="33"/>
      <c r="F32" s="33"/>
      <c r="G32" s="33"/>
      <c r="H32" s="30"/>
      <c r="I32" s="31">
        <f t="shared" ref="I32:K33" si="5">I33</f>
        <v>0.4</v>
      </c>
      <c r="J32" s="31">
        <f t="shared" si="5"/>
        <v>0.4</v>
      </c>
      <c r="K32" s="31">
        <f t="shared" si="5"/>
        <v>0.4</v>
      </c>
    </row>
    <row r="33" spans="1:11" ht="105">
      <c r="A33" s="24" t="s">
        <v>161</v>
      </c>
      <c r="B33" s="23" t="s">
        <v>35</v>
      </c>
      <c r="C33" s="23" t="s">
        <v>42</v>
      </c>
      <c r="D33" s="33">
        <v>89</v>
      </c>
      <c r="E33" s="33">
        <v>1</v>
      </c>
      <c r="F33" s="33"/>
      <c r="G33" s="33"/>
      <c r="H33" s="30"/>
      <c r="I33" s="31">
        <f>I34</f>
        <v>0.4</v>
      </c>
      <c r="J33" s="31">
        <f t="shared" si="5"/>
        <v>0.4</v>
      </c>
      <c r="K33" s="31">
        <f t="shared" si="5"/>
        <v>0.4</v>
      </c>
    </row>
    <row r="34" spans="1:11" ht="150">
      <c r="A34" s="24" t="s">
        <v>32</v>
      </c>
      <c r="B34" s="23" t="s">
        <v>35</v>
      </c>
      <c r="C34" s="23" t="s">
        <v>42</v>
      </c>
      <c r="D34" s="33">
        <v>89</v>
      </c>
      <c r="E34" s="33">
        <v>1</v>
      </c>
      <c r="F34" s="33" t="s">
        <v>60</v>
      </c>
      <c r="G34" s="33" t="s">
        <v>73</v>
      </c>
      <c r="H34" s="30"/>
      <c r="I34" s="32">
        <f t="shared" ref="I34:K35" si="6">I35</f>
        <v>0.4</v>
      </c>
      <c r="J34" s="32">
        <f t="shared" si="6"/>
        <v>0.4</v>
      </c>
      <c r="K34" s="32">
        <f t="shared" si="6"/>
        <v>0.4</v>
      </c>
    </row>
    <row r="35" spans="1:11" ht="45">
      <c r="A35" s="24" t="s">
        <v>169</v>
      </c>
      <c r="B35" s="23" t="s">
        <v>35</v>
      </c>
      <c r="C35" s="23" t="s">
        <v>42</v>
      </c>
      <c r="D35" s="33">
        <v>89</v>
      </c>
      <c r="E35" s="33">
        <v>1</v>
      </c>
      <c r="F35" s="33" t="s">
        <v>60</v>
      </c>
      <c r="G35" s="33" t="s">
        <v>73</v>
      </c>
      <c r="H35" s="30" t="s">
        <v>64</v>
      </c>
      <c r="I35" s="32">
        <f t="shared" si="6"/>
        <v>0.4</v>
      </c>
      <c r="J35" s="32">
        <f t="shared" si="6"/>
        <v>0.4</v>
      </c>
      <c r="K35" s="32">
        <f t="shared" si="6"/>
        <v>0.4</v>
      </c>
    </row>
    <row r="36" spans="1:11" ht="45">
      <c r="A36" s="24" t="s">
        <v>43</v>
      </c>
      <c r="B36" s="23" t="s">
        <v>35</v>
      </c>
      <c r="C36" s="23" t="s">
        <v>42</v>
      </c>
      <c r="D36" s="33">
        <v>89</v>
      </c>
      <c r="E36" s="33">
        <v>1</v>
      </c>
      <c r="F36" s="33" t="s">
        <v>60</v>
      </c>
      <c r="G36" s="33" t="s">
        <v>73</v>
      </c>
      <c r="H36" s="30" t="s">
        <v>65</v>
      </c>
      <c r="I36" s="32">
        <f>'Приложение 2'!J36</f>
        <v>0.4</v>
      </c>
      <c r="J36" s="32">
        <f>'Приложение 2'!K36</f>
        <v>0.4</v>
      </c>
      <c r="K36" s="32">
        <f>'Приложение 2'!L36</f>
        <v>0.4</v>
      </c>
    </row>
    <row r="37" spans="1:11" ht="15">
      <c r="A37" s="24" t="s">
        <v>47</v>
      </c>
      <c r="B37" s="125" t="s">
        <v>35</v>
      </c>
      <c r="C37" s="125" t="s">
        <v>18</v>
      </c>
      <c r="D37" s="33"/>
      <c r="E37" s="33"/>
      <c r="F37" s="33"/>
      <c r="G37" s="33"/>
      <c r="H37" s="129"/>
      <c r="I37" s="36">
        <f t="shared" ref="I37:K39" si="7">I38</f>
        <v>5</v>
      </c>
      <c r="J37" s="31">
        <f t="shared" si="7"/>
        <v>5</v>
      </c>
      <c r="K37" s="31">
        <f t="shared" si="7"/>
        <v>5</v>
      </c>
    </row>
    <row r="38" spans="1:11" ht="90">
      <c r="A38" s="24" t="s">
        <v>162</v>
      </c>
      <c r="B38" s="23" t="s">
        <v>35</v>
      </c>
      <c r="C38" s="23" t="s">
        <v>18</v>
      </c>
      <c r="D38" s="33" t="s">
        <v>74</v>
      </c>
      <c r="E38" s="33"/>
      <c r="F38" s="33"/>
      <c r="G38" s="33"/>
      <c r="H38" s="30"/>
      <c r="I38" s="31">
        <f t="shared" si="7"/>
        <v>5</v>
      </c>
      <c r="J38" s="31">
        <f t="shared" si="7"/>
        <v>5</v>
      </c>
      <c r="K38" s="31">
        <f t="shared" si="7"/>
        <v>5</v>
      </c>
    </row>
    <row r="39" spans="1:11" ht="105">
      <c r="A39" s="24" t="s">
        <v>161</v>
      </c>
      <c r="B39" s="23" t="s">
        <v>35</v>
      </c>
      <c r="C39" s="23" t="s">
        <v>18</v>
      </c>
      <c r="D39" s="33" t="s">
        <v>74</v>
      </c>
      <c r="E39" s="33" t="s">
        <v>8</v>
      </c>
      <c r="F39" s="33"/>
      <c r="G39" s="33"/>
      <c r="H39" s="30"/>
      <c r="I39" s="31">
        <f t="shared" si="7"/>
        <v>5</v>
      </c>
      <c r="J39" s="31">
        <f t="shared" si="7"/>
        <v>5</v>
      </c>
      <c r="K39" s="31">
        <f t="shared" si="7"/>
        <v>5</v>
      </c>
    </row>
    <row r="40" spans="1:11" ht="61.5" customHeight="1">
      <c r="A40" s="24" t="str">
        <f>'Приложение 2'!A40</f>
        <v>Резервный фонд администрации Константиновского сельского поселения Ромодановского муниципального района Республики Мордовия</v>
      </c>
      <c r="B40" s="23" t="s">
        <v>35</v>
      </c>
      <c r="C40" s="23" t="s">
        <v>18</v>
      </c>
      <c r="D40" s="33" t="s">
        <v>74</v>
      </c>
      <c r="E40" s="33" t="s">
        <v>8</v>
      </c>
      <c r="F40" s="33" t="s">
        <v>60</v>
      </c>
      <c r="G40" s="33" t="s">
        <v>76</v>
      </c>
      <c r="H40" s="30"/>
      <c r="I40" s="31">
        <f>I42</f>
        <v>5</v>
      </c>
      <c r="J40" s="31">
        <f>J42</f>
        <v>5</v>
      </c>
      <c r="K40" s="31">
        <f>K42</f>
        <v>5</v>
      </c>
    </row>
    <row r="41" spans="1:11" ht="17.25" customHeight="1">
      <c r="A41" s="24" t="s">
        <v>44</v>
      </c>
      <c r="B41" s="23" t="s">
        <v>35</v>
      </c>
      <c r="C41" s="23" t="s">
        <v>18</v>
      </c>
      <c r="D41" s="33" t="s">
        <v>74</v>
      </c>
      <c r="E41" s="33" t="s">
        <v>8</v>
      </c>
      <c r="F41" s="33" t="s">
        <v>60</v>
      </c>
      <c r="G41" s="33" t="s">
        <v>76</v>
      </c>
      <c r="H41" s="30" t="s">
        <v>66</v>
      </c>
      <c r="I41" s="31">
        <f>I42</f>
        <v>5</v>
      </c>
      <c r="J41" s="31">
        <f>J42</f>
        <v>5</v>
      </c>
      <c r="K41" s="31">
        <f>K42</f>
        <v>5</v>
      </c>
    </row>
    <row r="42" spans="1:11" ht="15">
      <c r="A42" s="24" t="s">
        <v>48</v>
      </c>
      <c r="B42" s="23" t="s">
        <v>35</v>
      </c>
      <c r="C42" s="23" t="s">
        <v>49</v>
      </c>
      <c r="D42" s="33" t="s">
        <v>74</v>
      </c>
      <c r="E42" s="33" t="s">
        <v>8</v>
      </c>
      <c r="F42" s="33" t="s">
        <v>60</v>
      </c>
      <c r="G42" s="33" t="s">
        <v>76</v>
      </c>
      <c r="H42" s="30" t="s">
        <v>68</v>
      </c>
      <c r="I42" s="31">
        <f>'Приложение 2'!J42</f>
        <v>5</v>
      </c>
      <c r="J42" s="31">
        <f>'Приложение 2'!K42</f>
        <v>5</v>
      </c>
      <c r="K42" s="31">
        <f>'Приложение 2'!L42</f>
        <v>5</v>
      </c>
    </row>
    <row r="43" spans="1:11" ht="19.5" customHeight="1">
      <c r="A43" s="24" t="str">
        <f>'Приложение 2'!A43</f>
        <v>Другие общегосударственные вопросы</v>
      </c>
      <c r="B43" s="23" t="s">
        <v>35</v>
      </c>
      <c r="C43" s="23" t="s">
        <v>167</v>
      </c>
      <c r="D43" s="33"/>
      <c r="E43" s="33"/>
      <c r="F43" s="33"/>
      <c r="G43" s="33"/>
      <c r="H43" s="30"/>
      <c r="I43" s="31">
        <f>I44</f>
        <v>10.8</v>
      </c>
      <c r="J43" s="31"/>
      <c r="K43" s="31"/>
    </row>
    <row r="44" spans="1:11" ht="91.5" customHeight="1">
      <c r="A44" s="24" t="str">
        <f>'Приложение 2'!A44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4" s="23" t="s">
        <v>35</v>
      </c>
      <c r="C44" s="23" t="s">
        <v>167</v>
      </c>
      <c r="D44" s="33" t="s">
        <v>74</v>
      </c>
      <c r="E44" s="33"/>
      <c r="F44" s="33"/>
      <c r="G44" s="33"/>
      <c r="H44" s="30"/>
      <c r="I44" s="31">
        <f>I45</f>
        <v>10.8</v>
      </c>
      <c r="J44" s="31"/>
      <c r="K44" s="31"/>
    </row>
    <row r="45" spans="1:11" ht="103.5" customHeight="1">
      <c r="A45" s="24" t="str">
        <f>'Приложение 2'!A45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5" s="23" t="s">
        <v>35</v>
      </c>
      <c r="C45" s="23" t="s">
        <v>167</v>
      </c>
      <c r="D45" s="33" t="s">
        <v>74</v>
      </c>
      <c r="E45" s="33" t="s">
        <v>8</v>
      </c>
      <c r="F45" s="33"/>
      <c r="G45" s="33"/>
      <c r="H45" s="30"/>
      <c r="I45" s="31">
        <f>I46</f>
        <v>10.8</v>
      </c>
      <c r="J45" s="31"/>
      <c r="K45" s="31"/>
    </row>
    <row r="46" spans="1:11" ht="31.5" customHeight="1">
      <c r="A46" s="24" t="str">
        <f>'Приложение 2'!A46</f>
        <v>Мероприятия,связанные с муниципальным управлением</v>
      </c>
      <c r="B46" s="23" t="s">
        <v>35</v>
      </c>
      <c r="C46" s="23" t="s">
        <v>167</v>
      </c>
      <c r="D46" s="33" t="s">
        <v>74</v>
      </c>
      <c r="E46" s="33" t="s">
        <v>8</v>
      </c>
      <c r="F46" s="33" t="s">
        <v>60</v>
      </c>
      <c r="G46" s="33" t="s">
        <v>218</v>
      </c>
      <c r="H46" s="30"/>
      <c r="I46" s="31">
        <f>I47</f>
        <v>10.8</v>
      </c>
      <c r="J46" s="31"/>
      <c r="K46" s="31"/>
    </row>
    <row r="47" spans="1:11" ht="16.5" customHeight="1">
      <c r="A47" s="24" t="str">
        <f>'Приложение 2'!A47</f>
        <v>Иные бюджетные ассигнования</v>
      </c>
      <c r="B47" s="23" t="s">
        <v>35</v>
      </c>
      <c r="C47" s="23" t="s">
        <v>167</v>
      </c>
      <c r="D47" s="33" t="s">
        <v>74</v>
      </c>
      <c r="E47" s="33" t="s">
        <v>8</v>
      </c>
      <c r="F47" s="33" t="s">
        <v>60</v>
      </c>
      <c r="G47" s="33" t="s">
        <v>218</v>
      </c>
      <c r="H47" s="30" t="s">
        <v>66</v>
      </c>
      <c r="I47" s="31">
        <f>I48</f>
        <v>10.8</v>
      </c>
      <c r="J47" s="31"/>
      <c r="K47" s="31"/>
    </row>
    <row r="48" spans="1:11" ht="31.5" customHeight="1">
      <c r="A48" s="24" t="str">
        <f>'Приложение 2'!A48</f>
        <v>Уплата налогов, сборов и иных платежей</v>
      </c>
      <c r="B48" s="23" t="s">
        <v>35</v>
      </c>
      <c r="C48" s="23" t="s">
        <v>167</v>
      </c>
      <c r="D48" s="33" t="s">
        <v>74</v>
      </c>
      <c r="E48" s="33" t="s">
        <v>8</v>
      </c>
      <c r="F48" s="33" t="s">
        <v>60</v>
      </c>
      <c r="G48" s="33" t="s">
        <v>218</v>
      </c>
      <c r="H48" s="30" t="s">
        <v>67</v>
      </c>
      <c r="I48" s="31">
        <f>'Приложение 2'!J48</f>
        <v>10.8</v>
      </c>
      <c r="J48" s="31"/>
      <c r="K48" s="31"/>
    </row>
    <row r="49" spans="1:11" ht="15">
      <c r="A49" s="21" t="s">
        <v>117</v>
      </c>
      <c r="B49" s="22" t="s">
        <v>37</v>
      </c>
      <c r="C49" s="23"/>
      <c r="D49" s="33"/>
      <c r="E49" s="33"/>
      <c r="F49" s="33"/>
      <c r="G49" s="33"/>
      <c r="H49" s="30"/>
      <c r="I49" s="31">
        <f>I50</f>
        <v>160.1</v>
      </c>
      <c r="J49" s="31">
        <f t="shared" ref="J49:K49" si="8">J50</f>
        <v>173.9</v>
      </c>
      <c r="K49" s="31">
        <f t="shared" si="8"/>
        <v>180.2</v>
      </c>
    </row>
    <row r="50" spans="1:11" ht="30">
      <c r="A50" s="24" t="s">
        <v>170</v>
      </c>
      <c r="B50" s="23" t="s">
        <v>37</v>
      </c>
      <c r="C50" s="23" t="s">
        <v>50</v>
      </c>
      <c r="D50" s="33"/>
      <c r="E50" s="33"/>
      <c r="F50" s="33"/>
      <c r="G50" s="33"/>
      <c r="H50" s="30"/>
      <c r="I50" s="31">
        <f t="shared" ref="I50:K56" si="9">I51</f>
        <v>160.1</v>
      </c>
      <c r="J50" s="31">
        <f t="shared" si="9"/>
        <v>173.9</v>
      </c>
      <c r="K50" s="31">
        <f t="shared" si="9"/>
        <v>180.2</v>
      </c>
    </row>
    <row r="51" spans="1:11" ht="95.25" customHeight="1">
      <c r="A51" s="24" t="str">
        <f>'Приложение 2'!A51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51" s="23" t="s">
        <v>37</v>
      </c>
      <c r="C51" s="23" t="s">
        <v>50</v>
      </c>
      <c r="D51" s="33" t="s">
        <v>74</v>
      </c>
      <c r="E51" s="33"/>
      <c r="F51" s="33"/>
      <c r="G51" s="33"/>
      <c r="H51" s="30"/>
      <c r="I51" s="31">
        <f>I52</f>
        <v>160.1</v>
      </c>
      <c r="J51" s="31">
        <f t="shared" si="9"/>
        <v>173.9</v>
      </c>
      <c r="K51" s="31">
        <f t="shared" si="9"/>
        <v>180.2</v>
      </c>
    </row>
    <row r="52" spans="1:11" ht="105.75" customHeight="1">
      <c r="A52" s="24" t="str">
        <f>A39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52" s="23" t="s">
        <v>37</v>
      </c>
      <c r="C52" s="23" t="s">
        <v>50</v>
      </c>
      <c r="D52" s="33" t="s">
        <v>74</v>
      </c>
      <c r="E52" s="33" t="s">
        <v>8</v>
      </c>
      <c r="F52" s="33"/>
      <c r="G52" s="33"/>
      <c r="H52" s="30"/>
      <c r="I52" s="31">
        <f>I53</f>
        <v>160.1</v>
      </c>
      <c r="J52" s="31">
        <f>J53</f>
        <v>173.9</v>
      </c>
      <c r="K52" s="31">
        <f>K53</f>
        <v>180.2</v>
      </c>
    </row>
    <row r="53" spans="1:11" ht="96" customHeight="1">
      <c r="A53" s="24" t="str">
        <f>'Приложение 2'!A53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53" s="23" t="s">
        <v>37</v>
      </c>
      <c r="C53" s="23" t="s">
        <v>50</v>
      </c>
      <c r="D53" s="33" t="s">
        <v>74</v>
      </c>
      <c r="E53" s="33" t="s">
        <v>8</v>
      </c>
      <c r="F53" s="33" t="s">
        <v>60</v>
      </c>
      <c r="G53" s="33" t="s">
        <v>118</v>
      </c>
      <c r="H53" s="30"/>
      <c r="I53" s="31">
        <f>I56+I54</f>
        <v>160.1</v>
      </c>
      <c r="J53" s="31">
        <f t="shared" ref="J53:K53" si="10">J56+J54</f>
        <v>173.9</v>
      </c>
      <c r="K53" s="31">
        <f t="shared" si="10"/>
        <v>180.2</v>
      </c>
    </row>
    <row r="54" spans="1:11" ht="105">
      <c r="A54" s="24" t="s">
        <v>40</v>
      </c>
      <c r="B54" s="23" t="s">
        <v>37</v>
      </c>
      <c r="C54" s="23" t="s">
        <v>50</v>
      </c>
      <c r="D54" s="33" t="s">
        <v>74</v>
      </c>
      <c r="E54" s="33" t="s">
        <v>8</v>
      </c>
      <c r="F54" s="33" t="s">
        <v>60</v>
      </c>
      <c r="G54" s="33" t="s">
        <v>118</v>
      </c>
      <c r="H54" s="30" t="s">
        <v>62</v>
      </c>
      <c r="I54" s="31">
        <f>I55</f>
        <v>157.1</v>
      </c>
      <c r="J54" s="31">
        <f t="shared" ref="J54:K54" si="11">J55</f>
        <v>168.9</v>
      </c>
      <c r="K54" s="31">
        <f t="shared" si="11"/>
        <v>175.2</v>
      </c>
    </row>
    <row r="55" spans="1:11" ht="48.75" customHeight="1">
      <c r="A55" s="24" t="s">
        <v>41</v>
      </c>
      <c r="B55" s="23" t="s">
        <v>37</v>
      </c>
      <c r="C55" s="23" t="s">
        <v>50</v>
      </c>
      <c r="D55" s="33" t="s">
        <v>74</v>
      </c>
      <c r="E55" s="33" t="s">
        <v>8</v>
      </c>
      <c r="F55" s="33" t="s">
        <v>60</v>
      </c>
      <c r="G55" s="33" t="s">
        <v>118</v>
      </c>
      <c r="H55" s="30" t="s">
        <v>63</v>
      </c>
      <c r="I55" s="31">
        <f>'Приложение 2'!J55</f>
        <v>157.1</v>
      </c>
      <c r="J55" s="31">
        <f>'Приложение 2'!K55</f>
        <v>168.9</v>
      </c>
      <c r="K55" s="31">
        <f>'Приложение 2'!L55</f>
        <v>175.2</v>
      </c>
    </row>
    <row r="56" spans="1:11" ht="45">
      <c r="A56" s="24" t="s">
        <v>169</v>
      </c>
      <c r="B56" s="23" t="s">
        <v>37</v>
      </c>
      <c r="C56" s="23" t="s">
        <v>50</v>
      </c>
      <c r="D56" s="33" t="s">
        <v>74</v>
      </c>
      <c r="E56" s="33" t="s">
        <v>8</v>
      </c>
      <c r="F56" s="33" t="s">
        <v>60</v>
      </c>
      <c r="G56" s="33" t="s">
        <v>118</v>
      </c>
      <c r="H56" s="30" t="s">
        <v>64</v>
      </c>
      <c r="I56" s="31">
        <f t="shared" ref="I56" si="12">I57</f>
        <v>3</v>
      </c>
      <c r="J56" s="31">
        <f t="shared" si="9"/>
        <v>5</v>
      </c>
      <c r="K56" s="31">
        <f t="shared" si="9"/>
        <v>5</v>
      </c>
    </row>
    <row r="57" spans="1:11" ht="45">
      <c r="A57" s="24" t="s">
        <v>43</v>
      </c>
      <c r="B57" s="23" t="s">
        <v>37</v>
      </c>
      <c r="C57" s="23" t="s">
        <v>50</v>
      </c>
      <c r="D57" s="33" t="s">
        <v>74</v>
      </c>
      <c r="E57" s="33" t="s">
        <v>8</v>
      </c>
      <c r="F57" s="33" t="s">
        <v>60</v>
      </c>
      <c r="G57" s="33" t="s">
        <v>118</v>
      </c>
      <c r="H57" s="30" t="s">
        <v>65</v>
      </c>
      <c r="I57" s="31">
        <f>'Приложение 2'!J57</f>
        <v>3</v>
      </c>
      <c r="J57" s="31">
        <f>'Приложение 2'!K57</f>
        <v>5</v>
      </c>
      <c r="K57" s="31">
        <f>'Приложение 2'!L57</f>
        <v>5</v>
      </c>
    </row>
    <row r="58" spans="1:11" ht="15">
      <c r="A58" s="21" t="s">
        <v>51</v>
      </c>
      <c r="B58" s="22" t="s">
        <v>42</v>
      </c>
      <c r="C58" s="23"/>
      <c r="D58" s="33"/>
      <c r="E58" s="33"/>
      <c r="F58" s="33"/>
      <c r="G58" s="33"/>
      <c r="H58" s="30"/>
      <c r="I58" s="31">
        <f>I59+I65</f>
        <v>80.7</v>
      </c>
      <c r="J58" s="31">
        <f>J59</f>
        <v>278</v>
      </c>
      <c r="K58" s="31">
        <f>K59</f>
        <v>289</v>
      </c>
    </row>
    <row r="59" spans="1:11" ht="15" customHeight="1">
      <c r="A59" s="24" t="s">
        <v>53</v>
      </c>
      <c r="B59" s="23" t="s">
        <v>42</v>
      </c>
      <c r="C59" s="23" t="s">
        <v>54</v>
      </c>
      <c r="D59" s="33"/>
      <c r="E59" s="33"/>
      <c r="F59" s="33"/>
      <c r="G59" s="33"/>
      <c r="H59" s="30"/>
      <c r="I59" s="31">
        <f t="shared" ref="I59:I62" si="13">I60</f>
        <v>73.7</v>
      </c>
      <c r="J59" s="31">
        <f t="shared" ref="J59:K59" si="14">J60</f>
        <v>278</v>
      </c>
      <c r="K59" s="31">
        <f t="shared" si="14"/>
        <v>289</v>
      </c>
    </row>
    <row r="60" spans="1:11" ht="90.75" customHeight="1">
      <c r="A60" s="25" t="str">
        <f>'Приложение 2'!A60</f>
        <v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v>
      </c>
      <c r="B60" s="23" t="s">
        <v>42</v>
      </c>
      <c r="C60" s="23" t="s">
        <v>54</v>
      </c>
      <c r="D60" s="33" t="s">
        <v>167</v>
      </c>
      <c r="E60" s="33"/>
      <c r="F60" s="33"/>
      <c r="G60" s="33"/>
      <c r="H60" s="30"/>
      <c r="I60" s="31">
        <f>I61</f>
        <v>73.7</v>
      </c>
      <c r="J60" s="31">
        <f t="shared" ref="J60:K60" si="15">J61</f>
        <v>278</v>
      </c>
      <c r="K60" s="31">
        <f t="shared" si="15"/>
        <v>289</v>
      </c>
    </row>
    <row r="61" spans="1:11" ht="60" customHeight="1">
      <c r="A61" s="25" t="str">
        <f>'Приложение 2'!A61</f>
        <v>Основное мероприятие "Ремонт и содержание дорог в границах поселения, поддержание дорожного полотна в работоспособном состоянии"</v>
      </c>
      <c r="B61" s="23" t="s">
        <v>42</v>
      </c>
      <c r="C61" s="23" t="s">
        <v>54</v>
      </c>
      <c r="D61" s="33" t="s">
        <v>167</v>
      </c>
      <c r="E61" s="33" t="s">
        <v>75</v>
      </c>
      <c r="F61" s="33" t="s">
        <v>35</v>
      </c>
      <c r="G61" s="33"/>
      <c r="H61" s="30"/>
      <c r="I61" s="31">
        <f>I62</f>
        <v>73.7</v>
      </c>
      <c r="J61" s="31">
        <f>J62</f>
        <v>278</v>
      </c>
      <c r="K61" s="31">
        <f>K62</f>
        <v>289</v>
      </c>
    </row>
    <row r="62" spans="1:11" ht="334.5" customHeight="1">
      <c r="A62" s="25" t="str">
        <f>'Приложение 2'!A62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2" s="23" t="s">
        <v>42</v>
      </c>
      <c r="C62" s="23" t="s">
        <v>54</v>
      </c>
      <c r="D62" s="33" t="s">
        <v>167</v>
      </c>
      <c r="E62" s="33" t="s">
        <v>75</v>
      </c>
      <c r="F62" s="33" t="s">
        <v>35</v>
      </c>
      <c r="G62" s="33" t="s">
        <v>207</v>
      </c>
      <c r="H62" s="30"/>
      <c r="I62" s="31">
        <f t="shared" si="13"/>
        <v>73.7</v>
      </c>
      <c r="J62" s="31">
        <f>J63</f>
        <v>278</v>
      </c>
      <c r="K62" s="31">
        <f t="shared" ref="K62" si="16">K63</f>
        <v>289</v>
      </c>
    </row>
    <row r="63" spans="1:11" ht="48.75" customHeight="1">
      <c r="A63" s="24" t="s">
        <v>169</v>
      </c>
      <c r="B63" s="23" t="s">
        <v>42</v>
      </c>
      <c r="C63" s="23" t="s">
        <v>54</v>
      </c>
      <c r="D63" s="33" t="s">
        <v>167</v>
      </c>
      <c r="E63" s="33" t="s">
        <v>75</v>
      </c>
      <c r="F63" s="33" t="s">
        <v>35</v>
      </c>
      <c r="G63" s="33" t="s">
        <v>207</v>
      </c>
      <c r="H63" s="30" t="s">
        <v>64</v>
      </c>
      <c r="I63" s="31">
        <f>I64</f>
        <v>73.7</v>
      </c>
      <c r="J63" s="31">
        <f>J64</f>
        <v>278</v>
      </c>
      <c r="K63" s="31">
        <f t="shared" ref="K63" si="17">K64</f>
        <v>289</v>
      </c>
    </row>
    <row r="64" spans="1:11" ht="45">
      <c r="A64" s="24" t="s">
        <v>43</v>
      </c>
      <c r="B64" s="23" t="s">
        <v>42</v>
      </c>
      <c r="C64" s="23" t="s">
        <v>54</v>
      </c>
      <c r="D64" s="33" t="s">
        <v>167</v>
      </c>
      <c r="E64" s="33" t="s">
        <v>75</v>
      </c>
      <c r="F64" s="33" t="s">
        <v>35</v>
      </c>
      <c r="G64" s="33" t="s">
        <v>207</v>
      </c>
      <c r="H64" s="30" t="s">
        <v>65</v>
      </c>
      <c r="I64" s="31">
        <f>'Приложение 2'!J64</f>
        <v>73.7</v>
      </c>
      <c r="J64" s="31">
        <f>'Приложение 2'!K64</f>
        <v>278</v>
      </c>
      <c r="K64" s="31">
        <f>'Приложение 2'!L64</f>
        <v>289</v>
      </c>
    </row>
    <row r="65" spans="1:11" ht="30.75" customHeight="1">
      <c r="A65" s="24" t="str">
        <f>'Приложение 2'!A65</f>
        <v>Другие вопросы в облости национальной экономики</v>
      </c>
      <c r="B65" s="23" t="s">
        <v>42</v>
      </c>
      <c r="C65" s="23" t="s">
        <v>20</v>
      </c>
      <c r="D65" s="33"/>
      <c r="E65" s="33"/>
      <c r="F65" s="33"/>
      <c r="G65" s="33"/>
      <c r="H65" s="30"/>
      <c r="I65" s="31">
        <f>I66</f>
        <v>7</v>
      </c>
      <c r="J65" s="31"/>
      <c r="K65" s="31"/>
    </row>
    <row r="66" spans="1:11" ht="90" customHeight="1">
      <c r="A66" s="24" t="str">
        <f>'Приложение 2'!A66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6" s="23" t="s">
        <v>42</v>
      </c>
      <c r="C66" s="23" t="s">
        <v>20</v>
      </c>
      <c r="D66" s="33" t="s">
        <v>74</v>
      </c>
      <c r="E66" s="33"/>
      <c r="F66" s="33"/>
      <c r="G66" s="33"/>
      <c r="H66" s="30"/>
      <c r="I66" s="31">
        <f>I67</f>
        <v>7</v>
      </c>
      <c r="J66" s="31"/>
      <c r="K66" s="31"/>
    </row>
    <row r="67" spans="1:11" ht="102.75" customHeight="1">
      <c r="A67" s="24" t="str">
        <f>'Приложение 2'!A67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7" s="23" t="s">
        <v>42</v>
      </c>
      <c r="C67" s="23" t="s">
        <v>20</v>
      </c>
      <c r="D67" s="33" t="s">
        <v>74</v>
      </c>
      <c r="E67" s="33" t="s">
        <v>8</v>
      </c>
      <c r="F67" s="33"/>
      <c r="G67" s="33"/>
      <c r="H67" s="30"/>
      <c r="I67" s="31">
        <f>I68</f>
        <v>7</v>
      </c>
      <c r="J67" s="31"/>
      <c r="K67" s="31"/>
    </row>
    <row r="68" spans="1:11" ht="30.75" customHeight="1">
      <c r="A68" s="24" t="str">
        <f>'Приложение 2'!A68</f>
        <v>Мероприятия по землеустройству и землепользованию</v>
      </c>
      <c r="B68" s="23" t="s">
        <v>42</v>
      </c>
      <c r="C68" s="23" t="s">
        <v>20</v>
      </c>
      <c r="D68" s="33" t="s">
        <v>74</v>
      </c>
      <c r="E68" s="33" t="s">
        <v>8</v>
      </c>
      <c r="F68" s="33" t="s">
        <v>60</v>
      </c>
      <c r="G68" s="33" t="s">
        <v>230</v>
      </c>
      <c r="H68" s="30"/>
      <c r="I68" s="31">
        <f>I69</f>
        <v>7</v>
      </c>
      <c r="J68" s="31"/>
      <c r="K68" s="31"/>
    </row>
    <row r="69" spans="1:11" ht="47.25" customHeight="1">
      <c r="A69" s="24" t="str">
        <f>'Приложение 2'!A69</f>
        <v>Закупка товаров, работ и услуг для обеспечения государственных (муниципальных) нужд</v>
      </c>
      <c r="B69" s="23" t="s">
        <v>42</v>
      </c>
      <c r="C69" s="23" t="s">
        <v>20</v>
      </c>
      <c r="D69" s="33" t="s">
        <v>74</v>
      </c>
      <c r="E69" s="33" t="s">
        <v>8</v>
      </c>
      <c r="F69" s="33" t="s">
        <v>60</v>
      </c>
      <c r="G69" s="33" t="s">
        <v>230</v>
      </c>
      <c r="H69" s="30" t="s">
        <v>64</v>
      </c>
      <c r="I69" s="31">
        <f>I70</f>
        <v>7</v>
      </c>
      <c r="J69" s="31"/>
      <c r="K69" s="31"/>
    </row>
    <row r="70" spans="1:11" ht="45.75" customHeight="1">
      <c r="A70" s="24" t="str">
        <f>'Приложение 2'!A70</f>
        <v>Иные закупки товаров, работ и услуг для обеспечения государственных (муниципальных) нужд</v>
      </c>
      <c r="B70" s="23" t="s">
        <v>42</v>
      </c>
      <c r="C70" s="23" t="s">
        <v>20</v>
      </c>
      <c r="D70" s="33" t="s">
        <v>74</v>
      </c>
      <c r="E70" s="33" t="s">
        <v>8</v>
      </c>
      <c r="F70" s="33" t="s">
        <v>60</v>
      </c>
      <c r="G70" s="33" t="s">
        <v>230</v>
      </c>
      <c r="H70" s="30" t="s">
        <v>65</v>
      </c>
      <c r="I70" s="31">
        <f>'Приложение 2'!J70</f>
        <v>7</v>
      </c>
      <c r="J70" s="31"/>
      <c r="K70" s="31"/>
    </row>
    <row r="71" spans="1:11" ht="18" customHeight="1">
      <c r="A71" s="145" t="s">
        <v>55</v>
      </c>
      <c r="B71" s="144" t="s">
        <v>46</v>
      </c>
      <c r="C71" s="23"/>
      <c r="D71" s="33"/>
      <c r="E71" s="33"/>
      <c r="F71" s="33"/>
      <c r="G71" s="33"/>
      <c r="H71" s="30"/>
      <c r="I71" s="31">
        <f>I84+I72</f>
        <v>454.79999999999995</v>
      </c>
      <c r="J71" s="31">
        <f t="shared" ref="J71:K71" si="18">J84</f>
        <v>80</v>
      </c>
      <c r="K71" s="31">
        <f t="shared" si="18"/>
        <v>80</v>
      </c>
    </row>
    <row r="72" spans="1:11" ht="18" customHeight="1">
      <c r="A72" s="128" t="str">
        <f>'Приложение 2'!A72</f>
        <v>Коммунальное хозяйства</v>
      </c>
      <c r="B72" s="125" t="s">
        <v>46</v>
      </c>
      <c r="C72" s="23" t="s">
        <v>37</v>
      </c>
      <c r="D72" s="33"/>
      <c r="E72" s="33"/>
      <c r="F72" s="33"/>
      <c r="G72" s="33"/>
      <c r="H72" s="30"/>
      <c r="I72" s="31">
        <f>I73+I75</f>
        <v>357.9</v>
      </c>
      <c r="J72" s="31"/>
      <c r="K72" s="31"/>
    </row>
    <row r="73" spans="1:11" ht="90.75" customHeight="1">
      <c r="A73" s="128" t="str">
        <f>'Приложение 2'!A73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73" s="125" t="s">
        <v>46</v>
      </c>
      <c r="C73" s="23" t="s">
        <v>37</v>
      </c>
      <c r="D73" s="33" t="s">
        <v>74</v>
      </c>
      <c r="E73" s="33"/>
      <c r="F73" s="33"/>
      <c r="G73" s="33"/>
      <c r="H73" s="30"/>
      <c r="I73" s="31">
        <f>I74</f>
        <v>338</v>
      </c>
      <c r="J73" s="31"/>
      <c r="K73" s="31"/>
    </row>
    <row r="74" spans="1:11" ht="105.75" customHeight="1">
      <c r="A74" s="128" t="str">
        <f>'Приложение 2'!A74</f>
        <v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v>
      </c>
      <c r="B74" s="125" t="s">
        <v>46</v>
      </c>
      <c r="C74" s="23" t="s">
        <v>37</v>
      </c>
      <c r="D74" s="33" t="s">
        <v>74</v>
      </c>
      <c r="E74" s="33" t="s">
        <v>8</v>
      </c>
      <c r="F74" s="33"/>
      <c r="G74" s="33"/>
      <c r="H74" s="30"/>
      <c r="I74" s="31">
        <f>I81+I78</f>
        <v>338</v>
      </c>
      <c r="J74" s="31"/>
      <c r="K74" s="31"/>
    </row>
    <row r="75" spans="1:11" ht="120.75" customHeight="1">
      <c r="A75" s="128" t="str">
        <f>'Приложение 2'!A75</f>
        <v>Иные межбюджетные трасфертына осуществление полномочий по организации в границах поселения электро-,газо-и водоснабжения населения,водоотведения в пределахполномочий,установленных законодательством Российской Федерации</v>
      </c>
      <c r="B75" s="125" t="s">
        <v>46</v>
      </c>
      <c r="C75" s="23" t="s">
        <v>37</v>
      </c>
      <c r="D75" s="33" t="s">
        <v>74</v>
      </c>
      <c r="E75" s="33" t="s">
        <v>8</v>
      </c>
      <c r="F75" s="33" t="s">
        <v>60</v>
      </c>
      <c r="G75" s="33" t="s">
        <v>233</v>
      </c>
      <c r="H75" s="30"/>
      <c r="I75" s="31">
        <f>I76</f>
        <v>19.899999999999999</v>
      </c>
      <c r="J75" s="31"/>
      <c r="K75" s="31"/>
    </row>
    <row r="76" spans="1:11" ht="48" customHeight="1">
      <c r="A76" s="128" t="str">
        <f>'Приложение 2'!A76</f>
        <v>Закупка товаров, работ и услуг для обеспечения государственных (муниципальных) нужд</v>
      </c>
      <c r="B76" s="125" t="s">
        <v>46</v>
      </c>
      <c r="C76" s="23" t="s">
        <v>37</v>
      </c>
      <c r="D76" s="33" t="s">
        <v>74</v>
      </c>
      <c r="E76" s="33" t="s">
        <v>8</v>
      </c>
      <c r="F76" s="33" t="s">
        <v>60</v>
      </c>
      <c r="G76" s="33" t="s">
        <v>233</v>
      </c>
      <c r="H76" s="30" t="s">
        <v>64</v>
      </c>
      <c r="I76" s="31">
        <f>I77</f>
        <v>19.899999999999999</v>
      </c>
      <c r="J76" s="31"/>
      <c r="K76" s="31"/>
    </row>
    <row r="77" spans="1:11" ht="47.25" customHeight="1">
      <c r="A77" s="128" t="str">
        <f>'Приложение 2'!A77</f>
        <v>Иные закупки товаров, работ и услуг для обеспечения государственных (муниципальных) нужд</v>
      </c>
      <c r="B77" s="125" t="s">
        <v>46</v>
      </c>
      <c r="C77" s="23" t="s">
        <v>37</v>
      </c>
      <c r="D77" s="33" t="s">
        <v>74</v>
      </c>
      <c r="E77" s="33" t="s">
        <v>8</v>
      </c>
      <c r="F77" s="33" t="s">
        <v>60</v>
      </c>
      <c r="G77" s="33" t="s">
        <v>233</v>
      </c>
      <c r="H77" s="30" t="s">
        <v>65</v>
      </c>
      <c r="I77" s="31">
        <v>19.899999999999999</v>
      </c>
      <c r="J77" s="31"/>
      <c r="K77" s="31"/>
    </row>
    <row r="78" spans="1:11" ht="47.25" customHeight="1">
      <c r="A78" s="128" t="str">
        <f>'Приложение 2'!A78</f>
        <v>Иные межбюджетные трансферты на осуществление полномочий по учатию в организации деятельности по накоплению( в том числе раздельному накоплению) и транспортированию твердых коммунальных отходов</v>
      </c>
      <c r="B78" s="125" t="s">
        <v>46</v>
      </c>
      <c r="C78" s="23" t="s">
        <v>37</v>
      </c>
      <c r="D78" s="33" t="s">
        <v>74</v>
      </c>
      <c r="E78" s="33" t="s">
        <v>8</v>
      </c>
      <c r="F78" s="33" t="s">
        <v>60</v>
      </c>
      <c r="G78" s="33" t="s">
        <v>222</v>
      </c>
      <c r="H78" s="30"/>
      <c r="I78" s="31">
        <f>I79</f>
        <v>38</v>
      </c>
      <c r="J78" s="31"/>
      <c r="K78" s="31"/>
    </row>
    <row r="79" spans="1:11" ht="47.25" customHeight="1">
      <c r="A79" s="128" t="str">
        <f>'Приложение 2'!A79</f>
        <v>Закупка товаров, работ и услуг для обеспечения государственных (муниципальных) нужд</v>
      </c>
      <c r="B79" s="125" t="s">
        <v>46</v>
      </c>
      <c r="C79" s="23" t="s">
        <v>37</v>
      </c>
      <c r="D79" s="33" t="s">
        <v>74</v>
      </c>
      <c r="E79" s="33" t="s">
        <v>8</v>
      </c>
      <c r="F79" s="33" t="s">
        <v>60</v>
      </c>
      <c r="G79" s="33" t="s">
        <v>222</v>
      </c>
      <c r="H79" s="30" t="s">
        <v>64</v>
      </c>
      <c r="I79" s="31">
        <f>I80</f>
        <v>38</v>
      </c>
      <c r="J79" s="31"/>
      <c r="K79" s="31"/>
    </row>
    <row r="80" spans="1:11" ht="47.25" customHeight="1">
      <c r="A80" s="128" t="str">
        <f>'Приложение 2'!A80</f>
        <v>Иные закупки товаров, работ и услуг для обеспечения государственных (муниципальных) нужд</v>
      </c>
      <c r="B80" s="125" t="s">
        <v>46</v>
      </c>
      <c r="C80" s="23" t="s">
        <v>37</v>
      </c>
      <c r="D80" s="33" t="s">
        <v>74</v>
      </c>
      <c r="E80" s="33" t="s">
        <v>8</v>
      </c>
      <c r="F80" s="33" t="s">
        <v>60</v>
      </c>
      <c r="G80" s="33" t="s">
        <v>222</v>
      </c>
      <c r="H80" s="30" t="s">
        <v>65</v>
      </c>
      <c r="I80" s="31">
        <f>'Приложение 2'!J80</f>
        <v>38</v>
      </c>
      <c r="J80" s="31"/>
      <c r="K80" s="31"/>
    </row>
    <row r="81" spans="1:11" ht="46.5" customHeight="1">
      <c r="A81" s="128" t="str">
        <f>'Приложение 2'!A81</f>
        <v>Оформление прав собственности на бесхозяйные объекты инженерной инфраструктуры</v>
      </c>
      <c r="B81" s="125" t="s">
        <v>46</v>
      </c>
      <c r="C81" s="23" t="s">
        <v>37</v>
      </c>
      <c r="D81" s="33" t="s">
        <v>74</v>
      </c>
      <c r="E81" s="33" t="s">
        <v>8</v>
      </c>
      <c r="F81" s="33" t="s">
        <v>60</v>
      </c>
      <c r="G81" s="33" t="s">
        <v>203</v>
      </c>
      <c r="H81" s="30"/>
      <c r="I81" s="31">
        <f>I82</f>
        <v>300</v>
      </c>
      <c r="J81" s="31"/>
      <c r="K81" s="31"/>
    </row>
    <row r="82" spans="1:11" ht="46.5" customHeight="1">
      <c r="A82" s="128" t="str">
        <f>A63</f>
        <v>Закупка товаров, работ и услуг для обеспечения государственных (муниципальных) нужд</v>
      </c>
      <c r="B82" s="125" t="s">
        <v>46</v>
      </c>
      <c r="C82" s="23" t="s">
        <v>37</v>
      </c>
      <c r="D82" s="33" t="s">
        <v>74</v>
      </c>
      <c r="E82" s="33" t="s">
        <v>8</v>
      </c>
      <c r="F82" s="33" t="s">
        <v>60</v>
      </c>
      <c r="G82" s="33" t="s">
        <v>203</v>
      </c>
      <c r="H82" s="30" t="s">
        <v>64</v>
      </c>
      <c r="I82" s="31">
        <f>I83</f>
        <v>300</v>
      </c>
      <c r="J82" s="31"/>
      <c r="K82" s="31"/>
    </row>
    <row r="83" spans="1:11" ht="45" customHeight="1">
      <c r="A83" s="128" t="str">
        <f>A64</f>
        <v>Иные закупки товаров, работ и услуг для обеспечения государственных (муниципальных) нужд</v>
      </c>
      <c r="B83" s="125" t="s">
        <v>46</v>
      </c>
      <c r="C83" s="23" t="s">
        <v>37</v>
      </c>
      <c r="D83" s="33" t="s">
        <v>74</v>
      </c>
      <c r="E83" s="33" t="s">
        <v>8</v>
      </c>
      <c r="F83" s="33" t="s">
        <v>60</v>
      </c>
      <c r="G83" s="33" t="s">
        <v>203</v>
      </c>
      <c r="H83" s="30" t="s">
        <v>65</v>
      </c>
      <c r="I83" s="31">
        <f>'Приложение 2'!J83</f>
        <v>300</v>
      </c>
      <c r="J83" s="31"/>
      <c r="K83" s="31"/>
    </row>
    <row r="84" spans="1:11" ht="15">
      <c r="A84" s="26" t="s">
        <v>61</v>
      </c>
      <c r="B84" s="23" t="s">
        <v>46</v>
      </c>
      <c r="C84" s="23" t="s">
        <v>50</v>
      </c>
      <c r="D84" s="33"/>
      <c r="E84" s="33"/>
      <c r="F84" s="33"/>
      <c r="G84" s="33"/>
      <c r="H84" s="23"/>
      <c r="I84" s="31">
        <f t="shared" ref="I84:K86" si="19">I85</f>
        <v>96.9</v>
      </c>
      <c r="J84" s="31">
        <f t="shared" si="19"/>
        <v>80</v>
      </c>
      <c r="K84" s="31">
        <f t="shared" si="19"/>
        <v>80</v>
      </c>
    </row>
    <row r="85" spans="1:11" ht="93" customHeight="1">
      <c r="A85" s="26" t="str">
        <f>'Приложение 2'!A85</f>
        <v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v>
      </c>
      <c r="B85" s="23" t="s">
        <v>46</v>
      </c>
      <c r="C85" s="23" t="s">
        <v>50</v>
      </c>
      <c r="D85" s="33" t="s">
        <v>17</v>
      </c>
      <c r="E85" s="33"/>
      <c r="F85" s="33"/>
      <c r="G85" s="33"/>
      <c r="H85" s="23"/>
      <c r="I85" s="31">
        <f t="shared" si="19"/>
        <v>96.9</v>
      </c>
      <c r="J85" s="31">
        <f t="shared" si="19"/>
        <v>80</v>
      </c>
      <c r="K85" s="31">
        <f t="shared" si="19"/>
        <v>80</v>
      </c>
    </row>
    <row r="86" spans="1:11" ht="30">
      <c r="A86" s="27" t="s">
        <v>136</v>
      </c>
      <c r="B86" s="23" t="s">
        <v>46</v>
      </c>
      <c r="C86" s="23" t="s">
        <v>50</v>
      </c>
      <c r="D86" s="33" t="s">
        <v>17</v>
      </c>
      <c r="E86" s="33" t="s">
        <v>75</v>
      </c>
      <c r="F86" s="33" t="s">
        <v>135</v>
      </c>
      <c r="G86" s="33"/>
      <c r="H86" s="23"/>
      <c r="I86" s="31">
        <f t="shared" si="19"/>
        <v>96.9</v>
      </c>
      <c r="J86" s="31">
        <f t="shared" si="19"/>
        <v>80</v>
      </c>
      <c r="K86" s="31">
        <f t="shared" si="19"/>
        <v>80</v>
      </c>
    </row>
    <row r="87" spans="1:11" ht="30" customHeight="1">
      <c r="A87" s="26" t="str">
        <f>'Приложение 2'!A87</f>
        <v>Прочие мероприятия по благоустройству</v>
      </c>
      <c r="B87" s="23" t="s">
        <v>46</v>
      </c>
      <c r="C87" s="23" t="s">
        <v>50</v>
      </c>
      <c r="D87" s="33" t="s">
        <v>17</v>
      </c>
      <c r="E87" s="33" t="s">
        <v>75</v>
      </c>
      <c r="F87" s="33" t="s">
        <v>135</v>
      </c>
      <c r="G87" s="33" t="s">
        <v>119</v>
      </c>
      <c r="H87" s="23"/>
      <c r="I87" s="31">
        <f t="shared" ref="I87:K88" si="20">I88</f>
        <v>96.9</v>
      </c>
      <c r="J87" s="31">
        <f t="shared" si="20"/>
        <v>80</v>
      </c>
      <c r="K87" s="31">
        <f t="shared" si="20"/>
        <v>80</v>
      </c>
    </row>
    <row r="88" spans="1:11" ht="45">
      <c r="A88" s="24" t="s">
        <v>169</v>
      </c>
      <c r="B88" s="23" t="s">
        <v>46</v>
      </c>
      <c r="C88" s="23" t="s">
        <v>50</v>
      </c>
      <c r="D88" s="33" t="s">
        <v>17</v>
      </c>
      <c r="E88" s="33" t="s">
        <v>75</v>
      </c>
      <c r="F88" s="33" t="s">
        <v>135</v>
      </c>
      <c r="G88" s="33" t="s">
        <v>119</v>
      </c>
      <c r="H88" s="23" t="s">
        <v>64</v>
      </c>
      <c r="I88" s="31">
        <f t="shared" si="20"/>
        <v>96.9</v>
      </c>
      <c r="J88" s="31">
        <f t="shared" si="20"/>
        <v>80</v>
      </c>
      <c r="K88" s="31">
        <f t="shared" si="20"/>
        <v>80</v>
      </c>
    </row>
    <row r="89" spans="1:11" ht="45">
      <c r="A89" s="24" t="s">
        <v>43</v>
      </c>
      <c r="B89" s="23" t="s">
        <v>46</v>
      </c>
      <c r="C89" s="23" t="s">
        <v>50</v>
      </c>
      <c r="D89" s="33" t="s">
        <v>17</v>
      </c>
      <c r="E89" s="33" t="s">
        <v>75</v>
      </c>
      <c r="F89" s="33" t="s">
        <v>135</v>
      </c>
      <c r="G89" s="33" t="s">
        <v>119</v>
      </c>
      <c r="H89" s="23" t="s">
        <v>65</v>
      </c>
      <c r="I89" s="31">
        <f>'Приложение 2'!J89</f>
        <v>96.9</v>
      </c>
      <c r="J89" s="31">
        <f>'Приложение 2'!K89</f>
        <v>80</v>
      </c>
      <c r="K89" s="31">
        <f>'Приложение 2'!L89</f>
        <v>80</v>
      </c>
    </row>
    <row r="90" spans="1:11" ht="15">
      <c r="A90" s="21" t="s">
        <v>56</v>
      </c>
      <c r="B90" s="22" t="s">
        <v>17</v>
      </c>
      <c r="C90" s="23"/>
      <c r="D90" s="33"/>
      <c r="E90" s="33"/>
      <c r="F90" s="33"/>
      <c r="G90" s="33"/>
      <c r="H90" s="30"/>
      <c r="I90" s="31">
        <f t="shared" ref="I90:K95" si="21">I91</f>
        <v>52.6</v>
      </c>
      <c r="J90" s="36">
        <f t="shared" si="21"/>
        <v>46.1</v>
      </c>
      <c r="K90" s="31">
        <f t="shared" si="21"/>
        <v>46.1</v>
      </c>
    </row>
    <row r="91" spans="1:11" ht="15">
      <c r="A91" s="24" t="s">
        <v>57</v>
      </c>
      <c r="B91" s="23" t="s">
        <v>17</v>
      </c>
      <c r="C91" s="23" t="s">
        <v>35</v>
      </c>
      <c r="D91" s="33"/>
      <c r="E91" s="33"/>
      <c r="F91" s="33"/>
      <c r="G91" s="33"/>
      <c r="H91" s="30"/>
      <c r="I91" s="31">
        <f t="shared" si="21"/>
        <v>52.6</v>
      </c>
      <c r="J91" s="31">
        <f t="shared" si="21"/>
        <v>46.1</v>
      </c>
      <c r="K91" s="31">
        <f t="shared" si="21"/>
        <v>46.1</v>
      </c>
    </row>
    <row r="92" spans="1:11" ht="90">
      <c r="A92" s="24" t="s">
        <v>163</v>
      </c>
      <c r="B92" s="23" t="s">
        <v>17</v>
      </c>
      <c r="C92" s="23" t="s">
        <v>35</v>
      </c>
      <c r="D92" s="33" t="s">
        <v>74</v>
      </c>
      <c r="E92" s="33"/>
      <c r="F92" s="33"/>
      <c r="G92" s="33"/>
      <c r="H92" s="30"/>
      <c r="I92" s="31">
        <f t="shared" si="21"/>
        <v>52.6</v>
      </c>
      <c r="J92" s="31">
        <f t="shared" si="21"/>
        <v>46.1</v>
      </c>
      <c r="K92" s="31">
        <f t="shared" si="21"/>
        <v>46.1</v>
      </c>
    </row>
    <row r="93" spans="1:11" ht="105">
      <c r="A93" s="24" t="s">
        <v>164</v>
      </c>
      <c r="B93" s="23" t="s">
        <v>17</v>
      </c>
      <c r="C93" s="23" t="s">
        <v>35</v>
      </c>
      <c r="D93" s="33" t="s">
        <v>74</v>
      </c>
      <c r="E93" s="33" t="s">
        <v>8</v>
      </c>
      <c r="F93" s="33"/>
      <c r="G93" s="33"/>
      <c r="H93" s="30"/>
      <c r="I93" s="31">
        <f>I94</f>
        <v>52.6</v>
      </c>
      <c r="J93" s="31">
        <f>J94</f>
        <v>46.1</v>
      </c>
      <c r="K93" s="31">
        <f>K94</f>
        <v>46.1</v>
      </c>
    </row>
    <row r="94" spans="1:11" ht="30">
      <c r="A94" s="24" t="s">
        <v>58</v>
      </c>
      <c r="B94" s="23" t="s">
        <v>17</v>
      </c>
      <c r="C94" s="23" t="s">
        <v>35</v>
      </c>
      <c r="D94" s="33" t="s">
        <v>74</v>
      </c>
      <c r="E94" s="33" t="s">
        <v>8</v>
      </c>
      <c r="F94" s="33" t="s">
        <v>60</v>
      </c>
      <c r="G94" s="33" t="s">
        <v>77</v>
      </c>
      <c r="H94" s="30"/>
      <c r="I94" s="31">
        <f t="shared" si="21"/>
        <v>52.6</v>
      </c>
      <c r="J94" s="31">
        <f t="shared" si="21"/>
        <v>46.1</v>
      </c>
      <c r="K94" s="31">
        <f t="shared" si="21"/>
        <v>46.1</v>
      </c>
    </row>
    <row r="95" spans="1:11" ht="30">
      <c r="A95" s="24" t="s">
        <v>52</v>
      </c>
      <c r="B95" s="23" t="s">
        <v>17</v>
      </c>
      <c r="C95" s="23" t="s">
        <v>35</v>
      </c>
      <c r="D95" s="33" t="s">
        <v>74</v>
      </c>
      <c r="E95" s="33" t="s">
        <v>8</v>
      </c>
      <c r="F95" s="33" t="s">
        <v>60</v>
      </c>
      <c r="G95" s="33" t="s">
        <v>77</v>
      </c>
      <c r="H95" s="30" t="s">
        <v>69</v>
      </c>
      <c r="I95" s="31">
        <f>I96</f>
        <v>52.6</v>
      </c>
      <c r="J95" s="31">
        <f t="shared" si="21"/>
        <v>46.1</v>
      </c>
      <c r="K95" s="31">
        <f t="shared" si="21"/>
        <v>46.1</v>
      </c>
    </row>
    <row r="96" spans="1:11" ht="30">
      <c r="A96" s="24" t="s">
        <v>59</v>
      </c>
      <c r="B96" s="23" t="s">
        <v>17</v>
      </c>
      <c r="C96" s="23" t="s">
        <v>35</v>
      </c>
      <c r="D96" s="33" t="s">
        <v>74</v>
      </c>
      <c r="E96" s="33" t="s">
        <v>8</v>
      </c>
      <c r="F96" s="33" t="s">
        <v>60</v>
      </c>
      <c r="G96" s="33" t="s">
        <v>77</v>
      </c>
      <c r="H96" s="30" t="s">
        <v>70</v>
      </c>
      <c r="I96" s="31">
        <f>'Приложение 2'!J96</f>
        <v>52.6</v>
      </c>
      <c r="J96" s="31">
        <f>'Приложение 2'!K96</f>
        <v>46.1</v>
      </c>
      <c r="K96" s="31">
        <f>'Приложение 2'!L96</f>
        <v>46.1</v>
      </c>
    </row>
    <row r="97" spans="1:11" ht="30" customHeight="1">
      <c r="A97" s="24" t="str">
        <f>'Приложение 2'!A97</f>
        <v>Обслуживание государственного (муниципального)долга</v>
      </c>
      <c r="B97" s="23" t="s">
        <v>167</v>
      </c>
      <c r="C97" s="23"/>
      <c r="D97" s="33"/>
      <c r="E97" s="33"/>
      <c r="F97" s="33"/>
      <c r="G97" s="33"/>
      <c r="H97" s="30"/>
      <c r="I97" s="31">
        <f t="shared" ref="I97:K102" si="22">I98</f>
        <v>1.2</v>
      </c>
      <c r="J97" s="31">
        <f t="shared" si="22"/>
        <v>1.2</v>
      </c>
      <c r="K97" s="31">
        <f t="shared" si="22"/>
        <v>1.1000000000000001</v>
      </c>
    </row>
    <row r="98" spans="1:11" ht="33.75" customHeight="1">
      <c r="A98" s="24" t="str">
        <f>'Приложение 2'!A98</f>
        <v>Обслуживание государственного (муниципального) внутреннего долга</v>
      </c>
      <c r="B98" s="23" t="s">
        <v>167</v>
      </c>
      <c r="C98" s="23" t="s">
        <v>35</v>
      </c>
      <c r="D98" s="33"/>
      <c r="E98" s="33"/>
      <c r="F98" s="33"/>
      <c r="G98" s="33"/>
      <c r="H98" s="30"/>
      <c r="I98" s="31">
        <f t="shared" si="22"/>
        <v>1.2</v>
      </c>
      <c r="J98" s="31">
        <f t="shared" si="22"/>
        <v>1.2</v>
      </c>
      <c r="K98" s="31">
        <f t="shared" si="22"/>
        <v>1.1000000000000001</v>
      </c>
    </row>
    <row r="99" spans="1:11" ht="87.75" customHeight="1">
      <c r="A99" s="24" t="str">
        <f>'Приложение 2'!A99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99" s="23" t="s">
        <v>167</v>
      </c>
      <c r="C99" s="23" t="s">
        <v>35</v>
      </c>
      <c r="D99" s="33" t="s">
        <v>74</v>
      </c>
      <c r="E99" s="33"/>
      <c r="F99" s="33"/>
      <c r="G99" s="33"/>
      <c r="H99" s="30"/>
      <c r="I99" s="31">
        <f t="shared" si="22"/>
        <v>1.2</v>
      </c>
      <c r="J99" s="31">
        <f t="shared" si="22"/>
        <v>1.2</v>
      </c>
      <c r="K99" s="31">
        <f t="shared" si="22"/>
        <v>1.1000000000000001</v>
      </c>
    </row>
    <row r="100" spans="1:11" ht="105.75" customHeight="1">
      <c r="A100" s="24" t="str">
        <f>'Приложение 2'!A100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100" s="23" t="s">
        <v>167</v>
      </c>
      <c r="C100" s="23" t="s">
        <v>35</v>
      </c>
      <c r="D100" s="33" t="s">
        <v>74</v>
      </c>
      <c r="E100" s="33" t="s">
        <v>8</v>
      </c>
      <c r="F100" s="33"/>
      <c r="G100" s="33"/>
      <c r="H100" s="30"/>
      <c r="I100" s="31">
        <f t="shared" si="22"/>
        <v>1.2</v>
      </c>
      <c r="J100" s="31">
        <f t="shared" si="22"/>
        <v>1.2</v>
      </c>
      <c r="K100" s="31">
        <f t="shared" si="22"/>
        <v>1.1000000000000001</v>
      </c>
    </row>
    <row r="101" spans="1:11" ht="34.5" customHeight="1">
      <c r="A101" s="24" t="str">
        <f>'Приложение 2'!A101</f>
        <v>Процентные платежи по муниципальному долгу</v>
      </c>
      <c r="B101" s="23" t="s">
        <v>167</v>
      </c>
      <c r="C101" s="23" t="s">
        <v>35</v>
      </c>
      <c r="D101" s="33" t="s">
        <v>74</v>
      </c>
      <c r="E101" s="33" t="s">
        <v>8</v>
      </c>
      <c r="F101" s="33" t="s">
        <v>60</v>
      </c>
      <c r="G101" s="33" t="s">
        <v>178</v>
      </c>
      <c r="H101" s="30"/>
      <c r="I101" s="31">
        <f t="shared" si="22"/>
        <v>1.2</v>
      </c>
      <c r="J101" s="31">
        <f t="shared" si="22"/>
        <v>1.2</v>
      </c>
      <c r="K101" s="31">
        <f t="shared" si="22"/>
        <v>1.1000000000000001</v>
      </c>
    </row>
    <row r="102" spans="1:11" ht="29.25" customHeight="1">
      <c r="A102" s="24" t="str">
        <f>'Приложение 2'!A102</f>
        <v>Обслуживание государственного (муниципального) долга</v>
      </c>
      <c r="B102" s="23" t="s">
        <v>167</v>
      </c>
      <c r="C102" s="23" t="s">
        <v>35</v>
      </c>
      <c r="D102" s="33" t="s">
        <v>74</v>
      </c>
      <c r="E102" s="33" t="s">
        <v>8</v>
      </c>
      <c r="F102" s="33" t="s">
        <v>60</v>
      </c>
      <c r="G102" s="33" t="s">
        <v>178</v>
      </c>
      <c r="H102" s="30" t="s">
        <v>179</v>
      </c>
      <c r="I102" s="31">
        <f t="shared" si="22"/>
        <v>1.2</v>
      </c>
      <c r="J102" s="31">
        <f t="shared" si="22"/>
        <v>1.2</v>
      </c>
      <c r="K102" s="31">
        <f t="shared" si="22"/>
        <v>1.1000000000000001</v>
      </c>
    </row>
    <row r="103" spans="1:11" ht="21" customHeight="1">
      <c r="A103" s="24" t="str">
        <f>'Приложение 2'!A103</f>
        <v>Обслуживание муниципального долга</v>
      </c>
      <c r="B103" s="23" t="s">
        <v>167</v>
      </c>
      <c r="C103" s="23" t="s">
        <v>35</v>
      </c>
      <c r="D103" s="33" t="s">
        <v>74</v>
      </c>
      <c r="E103" s="33" t="s">
        <v>8</v>
      </c>
      <c r="F103" s="33" t="s">
        <v>60</v>
      </c>
      <c r="G103" s="33" t="s">
        <v>178</v>
      </c>
      <c r="H103" s="30" t="s">
        <v>180</v>
      </c>
      <c r="I103" s="31">
        <f>'Приложение 2'!J103</f>
        <v>1.2</v>
      </c>
      <c r="J103" s="31">
        <f>'Приложение 2'!K103</f>
        <v>1.2</v>
      </c>
      <c r="K103" s="31">
        <f>'Приложение 2'!L103</f>
        <v>1.1000000000000001</v>
      </c>
    </row>
    <row r="104" spans="1:11" ht="15">
      <c r="A104" s="24" t="str">
        <f>'Приложение 2'!A104</f>
        <v>Условно утвержденные расходы</v>
      </c>
      <c r="B104" s="23" t="s">
        <v>137</v>
      </c>
      <c r="C104" s="23"/>
      <c r="D104" s="33"/>
      <c r="E104" s="33"/>
      <c r="F104" s="33"/>
      <c r="G104" s="33"/>
      <c r="H104" s="30"/>
      <c r="I104" s="36"/>
      <c r="J104" s="36">
        <f>J105</f>
        <v>37.4</v>
      </c>
      <c r="K104" s="36">
        <f>'Приложение 2'!L104</f>
        <v>76.099999999999994</v>
      </c>
    </row>
    <row r="105" spans="1:11" ht="15">
      <c r="A105" t="str">
        <f>'Приложение 2'!A105</f>
        <v>Условно утвержденные расходы</v>
      </c>
      <c r="B105" s="23" t="s">
        <v>137</v>
      </c>
      <c r="C105" s="23" t="s">
        <v>137</v>
      </c>
      <c r="D105" s="33"/>
      <c r="E105" s="33"/>
      <c r="F105" s="33"/>
      <c r="G105" s="33"/>
      <c r="H105" s="30"/>
      <c r="I105" s="31"/>
      <c r="J105" s="31">
        <f>'Приложение 2'!K105</f>
        <v>37.4</v>
      </c>
      <c r="K105" s="31">
        <f>'Приложение 2'!L105</f>
        <v>76.099999999999994</v>
      </c>
    </row>
    <row r="106" spans="1:11" ht="77.25" customHeight="1">
      <c r="A106" s="24" t="str">
        <f>'Приложение 2'!A10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06" s="23" t="s">
        <v>137</v>
      </c>
      <c r="C106" s="23" t="s">
        <v>137</v>
      </c>
      <c r="D106" s="33" t="s">
        <v>138</v>
      </c>
      <c r="E106" s="33"/>
      <c r="F106" s="33"/>
      <c r="G106" s="33"/>
      <c r="H106" s="30"/>
      <c r="I106" s="31"/>
      <c r="J106" s="31">
        <f>'Приложение 2'!K106</f>
        <v>37.4</v>
      </c>
      <c r="K106" s="31">
        <f>'Приложение 2'!L106</f>
        <v>76.099999999999994</v>
      </c>
    </row>
    <row r="107" spans="1:11" ht="15">
      <c r="A107" s="24" t="str">
        <f>'Приложение 2'!A107</f>
        <v xml:space="preserve">Высшее должностное лицо </v>
      </c>
      <c r="B107" s="23" t="s">
        <v>137</v>
      </c>
      <c r="C107" s="23" t="s">
        <v>137</v>
      </c>
      <c r="D107" s="33" t="s">
        <v>138</v>
      </c>
      <c r="E107" s="33" t="s">
        <v>8</v>
      </c>
      <c r="F107" s="33"/>
      <c r="G107" s="33"/>
      <c r="H107" s="30"/>
      <c r="I107" s="31"/>
      <c r="J107" s="31">
        <f>'Приложение 2'!K107</f>
        <v>37.4</v>
      </c>
      <c r="K107" s="31">
        <f>'Приложение 2'!L107</f>
        <v>76.099999999999994</v>
      </c>
    </row>
    <row r="108" spans="1:11" ht="15">
      <c r="A108" s="24" t="str">
        <f>'Приложение 2'!A108</f>
        <v>Условно утвержденные расходы</v>
      </c>
      <c r="B108" s="23" t="s">
        <v>137</v>
      </c>
      <c r="C108" s="23" t="s">
        <v>137</v>
      </c>
      <c r="D108" s="33" t="s">
        <v>138</v>
      </c>
      <c r="E108" s="33" t="s">
        <v>8</v>
      </c>
      <c r="F108" s="33" t="s">
        <v>60</v>
      </c>
      <c r="G108" s="33" t="s">
        <v>139</v>
      </c>
      <c r="H108" s="30"/>
      <c r="I108" s="31"/>
      <c r="J108" s="31">
        <f>'Приложение 2'!K108</f>
        <v>37.4</v>
      </c>
      <c r="K108" s="31">
        <f>'Приложение 2'!L108</f>
        <v>76.099999999999994</v>
      </c>
    </row>
    <row r="109" spans="1:11" ht="15">
      <c r="A109" s="24" t="str">
        <f>'Приложение 2'!A109</f>
        <v>Иные бюджетные ассигнования</v>
      </c>
      <c r="B109" s="23" t="s">
        <v>137</v>
      </c>
      <c r="C109" s="23" t="s">
        <v>137</v>
      </c>
      <c r="D109" s="33" t="s">
        <v>138</v>
      </c>
      <c r="E109" s="33" t="s">
        <v>8</v>
      </c>
      <c r="F109" s="33" t="s">
        <v>60</v>
      </c>
      <c r="G109" s="33" t="s">
        <v>139</v>
      </c>
      <c r="H109" s="30" t="s">
        <v>66</v>
      </c>
      <c r="I109" s="31"/>
      <c r="J109" s="31">
        <f>'Приложение 2'!K109</f>
        <v>37.4</v>
      </c>
      <c r="K109" s="31">
        <f>'Приложение 2'!L109</f>
        <v>76.099999999999994</v>
      </c>
    </row>
    <row r="110" spans="1:11" ht="15">
      <c r="A110" s="24" t="str">
        <f>'Приложение 2'!A110</f>
        <v>Резервные средства</v>
      </c>
      <c r="B110" s="23" t="s">
        <v>137</v>
      </c>
      <c r="C110" s="23" t="s">
        <v>137</v>
      </c>
      <c r="D110" s="33" t="s">
        <v>138</v>
      </c>
      <c r="E110" s="33" t="s">
        <v>8</v>
      </c>
      <c r="F110" s="33" t="s">
        <v>60</v>
      </c>
      <c r="G110" s="33" t="s">
        <v>139</v>
      </c>
      <c r="H110" s="30" t="s">
        <v>68</v>
      </c>
      <c r="I110" s="31"/>
      <c r="J110" s="31">
        <f>'Приложение 2'!K110</f>
        <v>37.4</v>
      </c>
      <c r="K110" s="31">
        <f>'Приложение 2'!L110</f>
        <v>76.099999999999994</v>
      </c>
    </row>
  </sheetData>
  <autoFilter ref="A1:K110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53">
    <cfRule type="expression" dxfId="11" priority="28" stopIfTrue="1">
      <formula>$F53=""</formula>
    </cfRule>
    <cfRule type="expression" dxfId="10" priority="29" stopIfTrue="1">
      <formula>#REF!&lt;&gt;""</formula>
    </cfRule>
    <cfRule type="expression" dxfId="9" priority="30" stopIfTrue="1">
      <formula>AND($G53="",$F53&lt;&gt;"")</formula>
    </cfRule>
  </conditionalFormatting>
  <conditionalFormatting sqref="A53:A54">
    <cfRule type="expression" dxfId="8" priority="1" stopIfTrue="1">
      <formula>$F53=""</formula>
    </cfRule>
    <cfRule type="expression" dxfId="7" priority="2" stopIfTrue="1">
      <formula>#REF!&lt;&gt;""</formula>
    </cfRule>
    <cfRule type="expression" dxfId="6" priority="3" stopIfTrue="1">
      <formula>AND($G53="",$F53&lt;&gt;"")</formula>
    </cfRule>
    <cfRule type="expression" dxfId="5" priority="7" stopIfTrue="1">
      <formula>$F53=""</formula>
    </cfRule>
    <cfRule type="expression" dxfId="4" priority="8" stopIfTrue="1">
      <formula>#REF!&lt;&gt;""</formula>
    </cfRule>
    <cfRule type="expression" dxfId="3" priority="9" stopIfTrue="1">
      <formula>AND($G53="",$F53&lt;&gt;"")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34"/>
  <sheetViews>
    <sheetView view="pageBreakPreview" zoomScaleSheetLayoutView="100" workbookViewId="0">
      <selection activeCell="N106" sqref="N106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9.33203125" customWidth="1"/>
    <col min="11" max="11" width="8.83203125" customWidth="1"/>
    <col min="12" max="12" width="10" customWidth="1"/>
    <col min="14" max="14" width="15.6640625" bestFit="1" customWidth="1"/>
  </cols>
  <sheetData>
    <row r="1" spans="1:12" ht="330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4" t="s">
        <v>217</v>
      </c>
      <c r="J1" s="195"/>
      <c r="K1" s="195"/>
      <c r="L1" s="195"/>
    </row>
    <row r="2" spans="1:12" ht="129.75" customHeight="1">
      <c r="A2" s="196" t="s">
        <v>194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7" t="s">
        <v>1</v>
      </c>
      <c r="J3" s="197"/>
      <c r="K3" s="197"/>
      <c r="L3" s="197"/>
    </row>
    <row r="4" spans="1:12" ht="19.5" customHeight="1">
      <c r="A4" s="198" t="s">
        <v>2</v>
      </c>
      <c r="B4" s="198" t="s">
        <v>5</v>
      </c>
      <c r="C4" s="198"/>
      <c r="D4" s="198"/>
      <c r="E4" s="198"/>
      <c r="F4" s="198" t="s">
        <v>22</v>
      </c>
      <c r="G4" s="198" t="s">
        <v>3</v>
      </c>
      <c r="H4" s="198" t="s">
        <v>4</v>
      </c>
      <c r="I4" s="198" t="s">
        <v>21</v>
      </c>
      <c r="J4" s="198" t="s">
        <v>7</v>
      </c>
      <c r="K4" s="198"/>
      <c r="L4" s="198"/>
    </row>
    <row r="5" spans="1:12" ht="14.85" customHeight="1">
      <c r="A5" s="198" t="s">
        <v>0</v>
      </c>
      <c r="B5" s="198" t="s">
        <v>0</v>
      </c>
      <c r="C5" s="198"/>
      <c r="D5" s="198"/>
      <c r="E5" s="198"/>
      <c r="F5" s="198" t="s">
        <v>0</v>
      </c>
      <c r="G5" s="198" t="s">
        <v>0</v>
      </c>
      <c r="H5" s="198" t="s">
        <v>0</v>
      </c>
      <c r="I5" s="198" t="s">
        <v>0</v>
      </c>
      <c r="J5" s="150" t="s">
        <v>154</v>
      </c>
      <c r="K5" s="150" t="s">
        <v>173</v>
      </c>
      <c r="L5" s="150" t="s">
        <v>191</v>
      </c>
    </row>
    <row r="6" spans="1:12" ht="13.7" customHeight="1">
      <c r="A6" s="119" t="s">
        <v>8</v>
      </c>
      <c r="B6" s="119" t="s">
        <v>9</v>
      </c>
      <c r="C6" s="119" t="s">
        <v>10</v>
      </c>
      <c r="D6" s="119" t="s">
        <v>11</v>
      </c>
      <c r="E6" s="119" t="s">
        <v>12</v>
      </c>
      <c r="F6" s="119" t="s">
        <v>13</v>
      </c>
      <c r="G6" s="119" t="s">
        <v>14</v>
      </c>
      <c r="H6" s="119" t="s">
        <v>15</v>
      </c>
      <c r="I6" s="119" t="s">
        <v>16</v>
      </c>
      <c r="J6" s="119" t="s">
        <v>17</v>
      </c>
      <c r="K6" s="119" t="s">
        <v>18</v>
      </c>
      <c r="L6" s="119" t="s">
        <v>20</v>
      </c>
    </row>
    <row r="7" spans="1:12" ht="13.7" customHeight="1">
      <c r="A7" s="120" t="s">
        <v>19</v>
      </c>
      <c r="B7" s="121" t="s">
        <v>0</v>
      </c>
      <c r="C7" s="121" t="s">
        <v>0</v>
      </c>
      <c r="D7" s="121" t="s">
        <v>0</v>
      </c>
      <c r="E7" s="121" t="s">
        <v>0</v>
      </c>
      <c r="F7" s="121" t="s">
        <v>0</v>
      </c>
      <c r="G7" s="121" t="s">
        <v>0</v>
      </c>
      <c r="H7" s="121" t="s">
        <v>0</v>
      </c>
      <c r="I7" s="121" t="s">
        <v>0</v>
      </c>
      <c r="J7" s="122">
        <f>J8+J16+J24+J68</f>
        <v>2383.4</v>
      </c>
      <c r="K7" s="122">
        <f>K8+K16+K24+K68</f>
        <v>1621.5</v>
      </c>
      <c r="L7" s="122">
        <f>L8+L16+L24+L68</f>
        <v>1642.5</v>
      </c>
    </row>
    <row r="8" spans="1:12" ht="120">
      <c r="A8" s="128" t="str">
        <f>'Приложение 3'!A85</f>
        <v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v>
      </c>
      <c r="B8" s="130" t="s">
        <v>17</v>
      </c>
      <c r="C8" s="130"/>
      <c r="D8" s="130"/>
      <c r="E8" s="130"/>
      <c r="F8" s="129"/>
      <c r="G8" s="126"/>
      <c r="H8" s="126"/>
      <c r="I8" s="133"/>
      <c r="J8" s="123">
        <f t="shared" ref="J8:L9" si="0">J9</f>
        <v>96.9</v>
      </c>
      <c r="K8" s="123">
        <f t="shared" si="0"/>
        <v>80</v>
      </c>
      <c r="L8" s="123">
        <f t="shared" si="0"/>
        <v>80</v>
      </c>
    </row>
    <row r="9" spans="1:12" ht="33" customHeight="1">
      <c r="A9" s="27" t="s">
        <v>136</v>
      </c>
      <c r="B9" s="130" t="s">
        <v>17</v>
      </c>
      <c r="C9" s="130" t="s">
        <v>75</v>
      </c>
      <c r="D9" s="130" t="s">
        <v>135</v>
      </c>
      <c r="E9" s="130"/>
      <c r="F9" s="125"/>
      <c r="G9" s="124"/>
      <c r="H9" s="124"/>
      <c r="I9" s="124"/>
      <c r="J9" s="123">
        <f t="shared" si="0"/>
        <v>96.9</v>
      </c>
      <c r="K9" s="123">
        <f t="shared" si="0"/>
        <v>80</v>
      </c>
      <c r="L9" s="123">
        <f t="shared" si="0"/>
        <v>80</v>
      </c>
    </row>
    <row r="10" spans="1:12" ht="33" customHeight="1">
      <c r="A10" s="127" t="str">
        <f>'Приложение 2'!A87</f>
        <v>Прочие мероприятия по благоустройству</v>
      </c>
      <c r="B10" s="130" t="s">
        <v>17</v>
      </c>
      <c r="C10" s="130" t="s">
        <v>75</v>
      </c>
      <c r="D10" s="130" t="s">
        <v>135</v>
      </c>
      <c r="E10" s="130" t="s">
        <v>119</v>
      </c>
      <c r="F10" s="125"/>
      <c r="G10" s="124"/>
      <c r="H10" s="124"/>
      <c r="I10" s="124"/>
      <c r="J10" s="123">
        <f t="shared" ref="J10:J14" si="1">J11</f>
        <v>96.9</v>
      </c>
      <c r="K10" s="123">
        <f t="shared" ref="K10:K14" si="2">K11</f>
        <v>80</v>
      </c>
      <c r="L10" s="123">
        <f t="shared" ref="L10:L14" si="3">L11</f>
        <v>80</v>
      </c>
    </row>
    <row r="11" spans="1:12" ht="47.25" customHeight="1">
      <c r="A11" s="128" t="s">
        <v>169</v>
      </c>
      <c r="B11" s="130" t="s">
        <v>17</v>
      </c>
      <c r="C11" s="130" t="s">
        <v>75</v>
      </c>
      <c r="D11" s="130" t="s">
        <v>135</v>
      </c>
      <c r="E11" s="130" t="s">
        <v>119</v>
      </c>
      <c r="F11" s="125" t="s">
        <v>64</v>
      </c>
      <c r="G11" s="124"/>
      <c r="H11" s="124"/>
      <c r="I11" s="124"/>
      <c r="J11" s="123">
        <f t="shared" si="1"/>
        <v>96.9</v>
      </c>
      <c r="K11" s="123">
        <f t="shared" si="2"/>
        <v>80</v>
      </c>
      <c r="L11" s="123">
        <f t="shared" si="3"/>
        <v>80</v>
      </c>
    </row>
    <row r="12" spans="1:12" ht="60">
      <c r="A12" s="128" t="s">
        <v>43</v>
      </c>
      <c r="B12" s="130" t="s">
        <v>17</v>
      </c>
      <c r="C12" s="130" t="s">
        <v>75</v>
      </c>
      <c r="D12" s="130" t="s">
        <v>135</v>
      </c>
      <c r="E12" s="130" t="s">
        <v>119</v>
      </c>
      <c r="F12" s="125" t="s">
        <v>65</v>
      </c>
      <c r="G12" s="124"/>
      <c r="H12" s="124"/>
      <c r="I12" s="124"/>
      <c r="J12" s="123">
        <f t="shared" si="1"/>
        <v>96.9</v>
      </c>
      <c r="K12" s="123">
        <f>'Приложение 2'!K89</f>
        <v>80</v>
      </c>
      <c r="L12" s="123">
        <f t="shared" si="3"/>
        <v>80</v>
      </c>
    </row>
    <row r="13" spans="1:12" ht="23.25" customHeight="1">
      <c r="A13" s="128" t="s">
        <v>55</v>
      </c>
      <c r="B13" s="130" t="s">
        <v>17</v>
      </c>
      <c r="C13" s="130" t="s">
        <v>75</v>
      </c>
      <c r="D13" s="130" t="s">
        <v>135</v>
      </c>
      <c r="E13" s="130" t="s">
        <v>119</v>
      </c>
      <c r="F13" s="125" t="s">
        <v>65</v>
      </c>
      <c r="G13" s="131" t="s">
        <v>46</v>
      </c>
      <c r="H13" s="131"/>
      <c r="I13" s="131"/>
      <c r="J13" s="123">
        <f t="shared" si="1"/>
        <v>96.9</v>
      </c>
      <c r="K13" s="123">
        <f t="shared" si="2"/>
        <v>80</v>
      </c>
      <c r="L13" s="123">
        <f t="shared" si="3"/>
        <v>80</v>
      </c>
    </row>
    <row r="14" spans="1:12" ht="15">
      <c r="A14" s="26" t="s">
        <v>61</v>
      </c>
      <c r="B14" s="130" t="s">
        <v>17</v>
      </c>
      <c r="C14" s="130" t="s">
        <v>75</v>
      </c>
      <c r="D14" s="130" t="s">
        <v>135</v>
      </c>
      <c r="E14" s="130" t="s">
        <v>119</v>
      </c>
      <c r="F14" s="125" t="s">
        <v>65</v>
      </c>
      <c r="G14" s="131" t="s">
        <v>46</v>
      </c>
      <c r="H14" s="131" t="s">
        <v>50</v>
      </c>
      <c r="I14" s="131"/>
      <c r="J14" s="123">
        <f t="shared" si="1"/>
        <v>96.9</v>
      </c>
      <c r="K14" s="123">
        <f t="shared" si="2"/>
        <v>80</v>
      </c>
      <c r="L14" s="123">
        <f t="shared" si="3"/>
        <v>80</v>
      </c>
    </row>
    <row r="15" spans="1:12" ht="75">
      <c r="A15" s="128" t="s">
        <v>148</v>
      </c>
      <c r="B15" s="130" t="s">
        <v>17</v>
      </c>
      <c r="C15" s="130" t="s">
        <v>75</v>
      </c>
      <c r="D15" s="130" t="s">
        <v>135</v>
      </c>
      <c r="E15" s="130" t="s">
        <v>119</v>
      </c>
      <c r="F15" s="125" t="s">
        <v>65</v>
      </c>
      <c r="G15" s="131" t="s">
        <v>46</v>
      </c>
      <c r="H15" s="131" t="s">
        <v>50</v>
      </c>
      <c r="I15" s="134" t="s">
        <v>134</v>
      </c>
      <c r="J15" s="123">
        <f>'Приложение 2'!J89</f>
        <v>96.9</v>
      </c>
      <c r="K15" s="123">
        <f>'Приложение 2'!K89</f>
        <v>80</v>
      </c>
      <c r="L15" s="123">
        <f>'Приложение 2'!L89</f>
        <v>80</v>
      </c>
    </row>
    <row r="16" spans="1:12" ht="120">
      <c r="A16" s="25" t="str">
        <f>'Приложение 2'!A60</f>
        <v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v>
      </c>
      <c r="B16" s="130" t="s">
        <v>167</v>
      </c>
      <c r="C16" s="130"/>
      <c r="D16" s="130"/>
      <c r="E16" s="130"/>
      <c r="F16" s="129"/>
      <c r="G16" s="124"/>
      <c r="H16" s="124"/>
      <c r="I16" s="124"/>
      <c r="J16" s="122">
        <f>J17</f>
        <v>73.7</v>
      </c>
      <c r="K16" s="122">
        <f>K17</f>
        <v>278</v>
      </c>
      <c r="L16" s="122">
        <f>L17</f>
        <v>289</v>
      </c>
    </row>
    <row r="17" spans="1:12" ht="75">
      <c r="A17" s="25" t="s">
        <v>149</v>
      </c>
      <c r="B17" s="130" t="s">
        <v>167</v>
      </c>
      <c r="C17" s="130" t="s">
        <v>75</v>
      </c>
      <c r="D17" s="130" t="s">
        <v>35</v>
      </c>
      <c r="E17" s="130"/>
      <c r="F17" s="129"/>
      <c r="G17" s="124"/>
      <c r="H17" s="124"/>
      <c r="I17" s="124"/>
      <c r="J17" s="123">
        <f t="shared" ref="J17:J18" si="4">J18</f>
        <v>73.7</v>
      </c>
      <c r="K17" s="123">
        <f t="shared" ref="K17:K18" si="5">K18</f>
        <v>278</v>
      </c>
      <c r="L17" s="123">
        <f t="shared" ref="L17:L18" si="6">L18</f>
        <v>289</v>
      </c>
    </row>
    <row r="18" spans="1:12" ht="372" customHeight="1">
      <c r="A18" s="25" t="str">
        <f>'Приложение 2'!A62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8" s="130" t="s">
        <v>167</v>
      </c>
      <c r="C18" s="130" t="s">
        <v>75</v>
      </c>
      <c r="D18" s="130" t="s">
        <v>35</v>
      </c>
      <c r="E18" s="130" t="s">
        <v>207</v>
      </c>
      <c r="F18" s="129"/>
      <c r="G18" s="124"/>
      <c r="H18" s="124"/>
      <c r="I18" s="124"/>
      <c r="J18" s="123">
        <f t="shared" si="4"/>
        <v>73.7</v>
      </c>
      <c r="K18" s="123">
        <f t="shared" si="5"/>
        <v>278</v>
      </c>
      <c r="L18" s="123">
        <f t="shared" si="6"/>
        <v>289</v>
      </c>
    </row>
    <row r="19" spans="1:12" ht="48" customHeight="1">
      <c r="A19" s="128" t="s">
        <v>169</v>
      </c>
      <c r="B19" s="130" t="s">
        <v>167</v>
      </c>
      <c r="C19" s="130" t="s">
        <v>75</v>
      </c>
      <c r="D19" s="130" t="s">
        <v>35</v>
      </c>
      <c r="E19" s="130" t="s">
        <v>207</v>
      </c>
      <c r="F19" s="129" t="s">
        <v>64</v>
      </c>
      <c r="G19" s="124"/>
      <c r="H19" s="124"/>
      <c r="I19" s="124"/>
      <c r="J19" s="123">
        <f t="shared" ref="J19:J22" si="7">J20</f>
        <v>73.7</v>
      </c>
      <c r="K19" s="123">
        <f t="shared" ref="K19:K22" si="8">K20</f>
        <v>278</v>
      </c>
      <c r="L19" s="123">
        <f t="shared" ref="L19:L22" si="9">L20</f>
        <v>289</v>
      </c>
    </row>
    <row r="20" spans="1:12" ht="60">
      <c r="A20" s="128" t="s">
        <v>43</v>
      </c>
      <c r="B20" s="130" t="s">
        <v>167</v>
      </c>
      <c r="C20" s="130" t="s">
        <v>75</v>
      </c>
      <c r="D20" s="130" t="s">
        <v>35</v>
      </c>
      <c r="E20" s="130" t="s">
        <v>207</v>
      </c>
      <c r="F20" s="129" t="s">
        <v>65</v>
      </c>
      <c r="G20" s="124"/>
      <c r="H20" s="124"/>
      <c r="I20" s="124"/>
      <c r="J20" s="123">
        <f t="shared" si="7"/>
        <v>73.7</v>
      </c>
      <c r="K20" s="123">
        <f t="shared" si="8"/>
        <v>278</v>
      </c>
      <c r="L20" s="123">
        <f t="shared" si="9"/>
        <v>289</v>
      </c>
    </row>
    <row r="21" spans="1:12" ht="15">
      <c r="A21" s="127" t="s">
        <v>51</v>
      </c>
      <c r="B21" s="130" t="s">
        <v>167</v>
      </c>
      <c r="C21" s="130" t="s">
        <v>75</v>
      </c>
      <c r="D21" s="130" t="s">
        <v>35</v>
      </c>
      <c r="E21" s="130" t="s">
        <v>207</v>
      </c>
      <c r="F21" s="129" t="s">
        <v>65</v>
      </c>
      <c r="G21" s="126" t="s">
        <v>42</v>
      </c>
      <c r="H21" s="126"/>
      <c r="I21" s="126"/>
      <c r="J21" s="123">
        <f t="shared" si="7"/>
        <v>73.7</v>
      </c>
      <c r="K21" s="123">
        <f t="shared" si="8"/>
        <v>278</v>
      </c>
      <c r="L21" s="123">
        <f t="shared" si="9"/>
        <v>289</v>
      </c>
    </row>
    <row r="22" spans="1:12" ht="30">
      <c r="A22" s="128" t="str">
        <f>'Приложение 2'!A59</f>
        <v>Дорожное хозяйство (дорожные фонды)</v>
      </c>
      <c r="B22" s="130" t="s">
        <v>167</v>
      </c>
      <c r="C22" s="130" t="s">
        <v>75</v>
      </c>
      <c r="D22" s="130" t="s">
        <v>35</v>
      </c>
      <c r="E22" s="130" t="s">
        <v>207</v>
      </c>
      <c r="F22" s="129" t="s">
        <v>65</v>
      </c>
      <c r="G22" s="126" t="s">
        <v>42</v>
      </c>
      <c r="H22" s="126" t="s">
        <v>54</v>
      </c>
      <c r="I22" s="126"/>
      <c r="J22" s="123">
        <f t="shared" si="7"/>
        <v>73.7</v>
      </c>
      <c r="K22" s="123">
        <f t="shared" si="8"/>
        <v>278</v>
      </c>
      <c r="L22" s="123">
        <f t="shared" si="9"/>
        <v>289</v>
      </c>
    </row>
    <row r="23" spans="1:12" ht="75">
      <c r="A23" s="128" t="s">
        <v>148</v>
      </c>
      <c r="B23" s="130" t="s">
        <v>167</v>
      </c>
      <c r="C23" s="130" t="s">
        <v>75</v>
      </c>
      <c r="D23" s="130" t="s">
        <v>35</v>
      </c>
      <c r="E23" s="130" t="s">
        <v>207</v>
      </c>
      <c r="F23" s="129" t="s">
        <v>65</v>
      </c>
      <c r="G23" s="126" t="s">
        <v>42</v>
      </c>
      <c r="H23" s="126" t="s">
        <v>54</v>
      </c>
      <c r="I23" s="133" t="s">
        <v>134</v>
      </c>
      <c r="J23" s="123">
        <f>'Приложение 2'!J64</f>
        <v>73.7</v>
      </c>
      <c r="K23" s="123">
        <f>'Приложение 2'!K64</f>
        <v>278</v>
      </c>
      <c r="L23" s="123">
        <f>'Приложение 2'!L64</f>
        <v>289</v>
      </c>
    </row>
    <row r="24" spans="1:12" ht="94.5" customHeight="1">
      <c r="A24" s="128" t="str">
        <f>'Приложение 2'!A10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24" s="130">
        <v>65</v>
      </c>
      <c r="C24" s="130"/>
      <c r="D24" s="130"/>
      <c r="E24" s="130"/>
      <c r="F24" s="125"/>
      <c r="G24" s="124"/>
      <c r="H24" s="124"/>
      <c r="I24" s="124"/>
      <c r="J24" s="123">
        <f>J25+J44+J38</f>
        <v>1617.8000000000002</v>
      </c>
      <c r="K24" s="123">
        <f>K25+K44</f>
        <v>1036.9000000000001</v>
      </c>
      <c r="L24" s="123">
        <f>L25+L44</f>
        <v>1040.7</v>
      </c>
    </row>
    <row r="25" spans="1:12" ht="15">
      <c r="A25" s="128" t="s">
        <v>38</v>
      </c>
      <c r="B25" s="130">
        <v>65</v>
      </c>
      <c r="C25" s="130">
        <v>1</v>
      </c>
      <c r="D25" s="130"/>
      <c r="E25" s="130"/>
      <c r="F25" s="125"/>
      <c r="G25" s="124"/>
      <c r="H25" s="124"/>
      <c r="I25" s="124"/>
      <c r="J25" s="123">
        <f>J26</f>
        <v>547.4</v>
      </c>
      <c r="K25" s="123">
        <f>K26+K32</f>
        <v>455.7</v>
      </c>
      <c r="L25" s="123">
        <f t="shared" ref="L25" si="10">L26</f>
        <v>455.79999999999995</v>
      </c>
    </row>
    <row r="26" spans="1:12" ht="33" customHeight="1">
      <c r="A26" s="128" t="s">
        <v>39</v>
      </c>
      <c r="B26" s="130">
        <v>65</v>
      </c>
      <c r="C26" s="130">
        <v>1</v>
      </c>
      <c r="D26" s="130" t="s">
        <v>60</v>
      </c>
      <c r="E26" s="130" t="s">
        <v>71</v>
      </c>
      <c r="F26" s="125"/>
      <c r="G26" s="124"/>
      <c r="H26" s="124"/>
      <c r="I26" s="124"/>
      <c r="J26" s="123">
        <f>J27</f>
        <v>547.4</v>
      </c>
      <c r="K26" s="123">
        <f t="shared" ref="K26:L30" si="11">K27</f>
        <v>418.3</v>
      </c>
      <c r="L26" s="123">
        <f>L27+L32</f>
        <v>455.79999999999995</v>
      </c>
    </row>
    <row r="27" spans="1:12" ht="120">
      <c r="A27" s="128" t="s">
        <v>40</v>
      </c>
      <c r="B27" s="130">
        <v>65</v>
      </c>
      <c r="C27" s="130">
        <v>1</v>
      </c>
      <c r="D27" s="130" t="s">
        <v>60</v>
      </c>
      <c r="E27" s="130" t="s">
        <v>71</v>
      </c>
      <c r="F27" s="125" t="s">
        <v>62</v>
      </c>
      <c r="G27" s="124"/>
      <c r="H27" s="124"/>
      <c r="I27" s="124"/>
      <c r="J27" s="123">
        <f t="shared" ref="J27:J30" si="12">J28</f>
        <v>547.4</v>
      </c>
      <c r="K27" s="123">
        <f t="shared" si="11"/>
        <v>418.3</v>
      </c>
      <c r="L27" s="123">
        <f t="shared" si="11"/>
        <v>379.7</v>
      </c>
    </row>
    <row r="28" spans="1:12" ht="45">
      <c r="A28" s="128" t="s">
        <v>41</v>
      </c>
      <c r="B28" s="130">
        <v>65</v>
      </c>
      <c r="C28" s="130">
        <v>1</v>
      </c>
      <c r="D28" s="130" t="s">
        <v>60</v>
      </c>
      <c r="E28" s="130" t="s">
        <v>71</v>
      </c>
      <c r="F28" s="125" t="s">
        <v>63</v>
      </c>
      <c r="G28" s="124"/>
      <c r="H28" s="124"/>
      <c r="I28" s="124"/>
      <c r="J28" s="123">
        <f t="shared" si="12"/>
        <v>547.4</v>
      </c>
      <c r="K28" s="123">
        <f t="shared" si="11"/>
        <v>418.3</v>
      </c>
      <c r="L28" s="123">
        <f t="shared" si="11"/>
        <v>379.7</v>
      </c>
    </row>
    <row r="29" spans="1:12" ht="15">
      <c r="A29" s="128" t="s">
        <v>34</v>
      </c>
      <c r="B29" s="130">
        <v>65</v>
      </c>
      <c r="C29" s="130">
        <v>1</v>
      </c>
      <c r="D29" s="130" t="s">
        <v>60</v>
      </c>
      <c r="E29" s="130" t="s">
        <v>71</v>
      </c>
      <c r="F29" s="125" t="s">
        <v>63</v>
      </c>
      <c r="G29" s="126" t="s">
        <v>35</v>
      </c>
      <c r="H29" s="126"/>
      <c r="I29" s="126"/>
      <c r="J29" s="123">
        <f t="shared" si="12"/>
        <v>547.4</v>
      </c>
      <c r="K29" s="123">
        <f t="shared" si="11"/>
        <v>418.3</v>
      </c>
      <c r="L29" s="123">
        <f t="shared" si="11"/>
        <v>379.7</v>
      </c>
    </row>
    <row r="30" spans="1:12" ht="60">
      <c r="A30" s="24" t="s">
        <v>36</v>
      </c>
      <c r="B30" s="130">
        <v>65</v>
      </c>
      <c r="C30" s="130">
        <v>1</v>
      </c>
      <c r="D30" s="130" t="s">
        <v>60</v>
      </c>
      <c r="E30" s="130" t="s">
        <v>71</v>
      </c>
      <c r="F30" s="125" t="s">
        <v>63</v>
      </c>
      <c r="G30" s="126" t="s">
        <v>35</v>
      </c>
      <c r="H30" s="126" t="s">
        <v>37</v>
      </c>
      <c r="I30" s="126"/>
      <c r="J30" s="123">
        <f t="shared" si="12"/>
        <v>547.4</v>
      </c>
      <c r="K30" s="123">
        <f t="shared" si="11"/>
        <v>418.3</v>
      </c>
      <c r="L30" s="123">
        <f t="shared" si="11"/>
        <v>379.7</v>
      </c>
    </row>
    <row r="31" spans="1:12" ht="75">
      <c r="A31" s="128" t="s">
        <v>148</v>
      </c>
      <c r="B31" s="130">
        <v>65</v>
      </c>
      <c r="C31" s="130">
        <v>1</v>
      </c>
      <c r="D31" s="130" t="s">
        <v>60</v>
      </c>
      <c r="E31" s="130" t="s">
        <v>71</v>
      </c>
      <c r="F31" s="125" t="s">
        <v>63</v>
      </c>
      <c r="G31" s="126" t="s">
        <v>35</v>
      </c>
      <c r="H31" s="126" t="s">
        <v>37</v>
      </c>
      <c r="I31" s="133" t="s">
        <v>134</v>
      </c>
      <c r="J31" s="123">
        <f>'Приложение 2'!J14</f>
        <v>547.4</v>
      </c>
      <c r="K31" s="123">
        <f>'Приложение 2'!K14</f>
        <v>418.3</v>
      </c>
      <c r="L31" s="123">
        <f>'Приложение 2'!L14</f>
        <v>379.7</v>
      </c>
    </row>
    <row r="32" spans="1:12" ht="15">
      <c r="A32" s="128" t="str">
        <f>'Приложение 3'!A108</f>
        <v>Условно утвержденные расходы</v>
      </c>
      <c r="B32" s="130" t="s">
        <v>138</v>
      </c>
      <c r="C32" s="130" t="s">
        <v>8</v>
      </c>
      <c r="D32" s="130" t="s">
        <v>60</v>
      </c>
      <c r="E32" s="130" t="s">
        <v>139</v>
      </c>
      <c r="F32" s="125"/>
      <c r="G32" s="126"/>
      <c r="H32" s="126"/>
      <c r="I32" s="133"/>
      <c r="J32" s="123"/>
      <c r="K32" s="123">
        <f t="shared" ref="K32:L36" si="13">K33</f>
        <v>37.4</v>
      </c>
      <c r="L32" s="123">
        <f t="shared" si="13"/>
        <v>76.099999999999994</v>
      </c>
    </row>
    <row r="33" spans="1:12" ht="15">
      <c r="A33" s="128" t="str">
        <f>'Приложение 3'!A109</f>
        <v>Иные бюджетные ассигнования</v>
      </c>
      <c r="B33" s="130" t="s">
        <v>138</v>
      </c>
      <c r="C33" s="130" t="s">
        <v>8</v>
      </c>
      <c r="D33" s="130" t="s">
        <v>60</v>
      </c>
      <c r="E33" s="130" t="s">
        <v>139</v>
      </c>
      <c r="F33" s="125" t="s">
        <v>66</v>
      </c>
      <c r="G33" s="126"/>
      <c r="H33" s="126"/>
      <c r="I33" s="133"/>
      <c r="J33" s="123"/>
      <c r="K33" s="123">
        <f t="shared" si="13"/>
        <v>37.4</v>
      </c>
      <c r="L33" s="123">
        <f t="shared" si="13"/>
        <v>76.099999999999994</v>
      </c>
    </row>
    <row r="34" spans="1:12" ht="15">
      <c r="A34" s="128" t="str">
        <f>'Приложение 3'!A110</f>
        <v>Резервные средства</v>
      </c>
      <c r="B34" s="130" t="s">
        <v>138</v>
      </c>
      <c r="C34" s="130" t="s">
        <v>8</v>
      </c>
      <c r="D34" s="130" t="s">
        <v>60</v>
      </c>
      <c r="E34" s="130" t="s">
        <v>139</v>
      </c>
      <c r="F34" s="125" t="s">
        <v>68</v>
      </c>
      <c r="G34" s="126"/>
      <c r="H34" s="126"/>
      <c r="I34" s="133"/>
      <c r="J34" s="123"/>
      <c r="K34" s="123">
        <f t="shared" si="13"/>
        <v>37.4</v>
      </c>
      <c r="L34" s="123">
        <f t="shared" si="13"/>
        <v>76.099999999999994</v>
      </c>
    </row>
    <row r="35" spans="1:12" ht="15">
      <c r="A35" s="128" t="str">
        <f>'Приложение 3'!A104</f>
        <v>Условно утвержденные расходы</v>
      </c>
      <c r="B35" s="130" t="s">
        <v>138</v>
      </c>
      <c r="C35" s="130" t="s">
        <v>8</v>
      </c>
      <c r="D35" s="130" t="s">
        <v>60</v>
      </c>
      <c r="E35" s="130" t="s">
        <v>139</v>
      </c>
      <c r="F35" s="125" t="s">
        <v>68</v>
      </c>
      <c r="G35" s="141" t="s">
        <v>137</v>
      </c>
      <c r="H35" s="126"/>
      <c r="I35" s="133"/>
      <c r="J35" s="123"/>
      <c r="K35" s="123">
        <f t="shared" si="13"/>
        <v>37.4</v>
      </c>
      <c r="L35" s="123">
        <f t="shared" si="13"/>
        <v>76.099999999999994</v>
      </c>
    </row>
    <row r="36" spans="1:12" ht="15">
      <c r="A36" s="128" t="str">
        <f>A35</f>
        <v>Условно утвержденные расходы</v>
      </c>
      <c r="B36" s="130" t="s">
        <v>138</v>
      </c>
      <c r="C36" s="130" t="s">
        <v>8</v>
      </c>
      <c r="D36" s="130" t="s">
        <v>60</v>
      </c>
      <c r="E36" s="130" t="s">
        <v>139</v>
      </c>
      <c r="F36" s="125" t="s">
        <v>68</v>
      </c>
      <c r="G36" s="141" t="s">
        <v>137</v>
      </c>
      <c r="H36" s="141" t="s">
        <v>137</v>
      </c>
      <c r="I36" s="133"/>
      <c r="J36" s="123"/>
      <c r="K36" s="123">
        <f t="shared" si="13"/>
        <v>37.4</v>
      </c>
      <c r="L36" s="123">
        <f t="shared" si="13"/>
        <v>76.099999999999994</v>
      </c>
    </row>
    <row r="37" spans="1:12" ht="75">
      <c r="A37" s="128" t="s">
        <v>148</v>
      </c>
      <c r="B37" s="130" t="s">
        <v>138</v>
      </c>
      <c r="C37" s="130" t="s">
        <v>8</v>
      </c>
      <c r="D37" s="130" t="s">
        <v>60</v>
      </c>
      <c r="E37" s="130" t="s">
        <v>139</v>
      </c>
      <c r="F37" s="125" t="s">
        <v>68</v>
      </c>
      <c r="G37" s="141" t="s">
        <v>137</v>
      </c>
      <c r="H37" s="141" t="s">
        <v>137</v>
      </c>
      <c r="I37" s="141" t="s">
        <v>134</v>
      </c>
      <c r="J37" s="123"/>
      <c r="K37" s="123">
        <f>'Приложение 3'!J110</f>
        <v>37.4</v>
      </c>
      <c r="L37" s="123">
        <f>'Приложение 3'!K110</f>
        <v>76.099999999999994</v>
      </c>
    </row>
    <row r="38" spans="1:12" ht="94.5" customHeight="1">
      <c r="A38" s="128" t="str">
        <f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8" s="130" t="s">
        <v>138</v>
      </c>
      <c r="C38" s="130" t="s">
        <v>8</v>
      </c>
      <c r="D38" s="130" t="s">
        <v>60</v>
      </c>
      <c r="E38" s="130" t="s">
        <v>206</v>
      </c>
      <c r="F38" s="125"/>
      <c r="G38" s="141"/>
      <c r="H38" s="141"/>
      <c r="I38" s="141"/>
      <c r="J38" s="123">
        <f>J39</f>
        <v>136.9</v>
      </c>
      <c r="K38" s="123"/>
      <c r="L38" s="123"/>
    </row>
    <row r="39" spans="1:12" ht="122.25" customHeight="1">
      <c r="A39" s="128" t="str">
        <f>'Приложение 2'!A16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9" s="130" t="s">
        <v>138</v>
      </c>
      <c r="C39" s="130" t="s">
        <v>8</v>
      </c>
      <c r="D39" s="130" t="s">
        <v>60</v>
      </c>
      <c r="E39" s="130" t="s">
        <v>206</v>
      </c>
      <c r="F39" s="125" t="s">
        <v>62</v>
      </c>
      <c r="G39" s="141"/>
      <c r="H39" s="141"/>
      <c r="I39" s="141"/>
      <c r="J39" s="123">
        <f>J40</f>
        <v>136.9</v>
      </c>
      <c r="K39" s="123"/>
      <c r="L39" s="123"/>
    </row>
    <row r="40" spans="1:12" ht="43.5" customHeight="1">
      <c r="A40" s="128" t="str">
        <f>'Приложение 2'!A14</f>
        <v>Расходы на выплаты персоналу государственных (муниципальных) органов</v>
      </c>
      <c r="B40" s="130" t="s">
        <v>138</v>
      </c>
      <c r="C40" s="130" t="s">
        <v>8</v>
      </c>
      <c r="D40" s="130" t="s">
        <v>60</v>
      </c>
      <c r="E40" s="130" t="s">
        <v>206</v>
      </c>
      <c r="F40" s="125" t="s">
        <v>63</v>
      </c>
      <c r="G40" s="141"/>
      <c r="H40" s="141"/>
      <c r="I40" s="141"/>
      <c r="J40" s="123">
        <f>J41</f>
        <v>136.9</v>
      </c>
      <c r="K40" s="123"/>
      <c r="L40" s="123"/>
    </row>
    <row r="41" spans="1:12" ht="15">
      <c r="A41" s="128" t="str">
        <f>'Приложение 2'!A8</f>
        <v>Общегосударственные вопросы</v>
      </c>
      <c r="B41" s="130" t="s">
        <v>138</v>
      </c>
      <c r="C41" s="130" t="s">
        <v>8</v>
      </c>
      <c r="D41" s="130" t="s">
        <v>60</v>
      </c>
      <c r="E41" s="130" t="s">
        <v>206</v>
      </c>
      <c r="F41" s="125" t="s">
        <v>63</v>
      </c>
      <c r="G41" s="154" t="s">
        <v>35</v>
      </c>
      <c r="H41" s="141"/>
      <c r="I41" s="141"/>
      <c r="J41" s="123">
        <f>J42</f>
        <v>136.9</v>
      </c>
      <c r="K41" s="123"/>
      <c r="L41" s="123"/>
    </row>
    <row r="42" spans="1:12" ht="63.75" customHeight="1">
      <c r="A42" s="128" t="str">
        <f>'Приложение 2'!A9</f>
        <v>Функционирование высшего должностного лица субъекта Российской Федерации и муниципального образования</v>
      </c>
      <c r="B42" s="130" t="s">
        <v>138</v>
      </c>
      <c r="C42" s="130" t="s">
        <v>8</v>
      </c>
      <c r="D42" s="130" t="s">
        <v>60</v>
      </c>
      <c r="E42" s="130" t="s">
        <v>206</v>
      </c>
      <c r="F42" s="125" t="s">
        <v>63</v>
      </c>
      <c r="G42" s="154" t="s">
        <v>35</v>
      </c>
      <c r="H42" s="154" t="s">
        <v>37</v>
      </c>
      <c r="I42" s="141"/>
      <c r="J42" s="123">
        <f>J43</f>
        <v>136.9</v>
      </c>
      <c r="K42" s="123"/>
      <c r="L42" s="123"/>
    </row>
    <row r="43" spans="1:12" ht="78.75" customHeight="1">
      <c r="A43" s="128" t="str">
        <f>A50</f>
        <v>Администрация Константиновского сельского поселения Ромодановского муниципального района Республики Мордовия</v>
      </c>
      <c r="B43" s="130" t="s">
        <v>138</v>
      </c>
      <c r="C43" s="130" t="s">
        <v>8</v>
      </c>
      <c r="D43" s="130" t="s">
        <v>60</v>
      </c>
      <c r="E43" s="130" t="s">
        <v>206</v>
      </c>
      <c r="F43" s="125" t="s">
        <v>63</v>
      </c>
      <c r="G43" s="154" t="s">
        <v>35</v>
      </c>
      <c r="H43" s="154" t="s">
        <v>37</v>
      </c>
      <c r="I43" s="154" t="s">
        <v>134</v>
      </c>
      <c r="J43" s="123">
        <f>'Приложение 2'!J17</f>
        <v>136.9</v>
      </c>
      <c r="K43" s="123"/>
      <c r="L43" s="123"/>
    </row>
    <row r="44" spans="1:12" ht="60" customHeight="1">
      <c r="A44" s="128" t="str">
        <f>'Приложение 2'!A20</f>
        <v>Расходы в рамках обеспечения деятельности Администрации Константиновского сельского поселения</v>
      </c>
      <c r="B44" s="130" t="s">
        <v>138</v>
      </c>
      <c r="C44" s="130" t="s">
        <v>9</v>
      </c>
      <c r="D44" s="130"/>
      <c r="E44" s="130"/>
      <c r="F44" s="125"/>
      <c r="G44" s="141"/>
      <c r="H44" s="141"/>
      <c r="I44" s="141"/>
      <c r="J44" s="123">
        <f>J45+J51+J62</f>
        <v>933.5</v>
      </c>
      <c r="K44" s="123">
        <f>K45+K51</f>
        <v>581.20000000000005</v>
      </c>
      <c r="L44" s="123">
        <f>L45+L51</f>
        <v>584.90000000000009</v>
      </c>
    </row>
    <row r="45" spans="1:12" ht="47.25" customHeight="1">
      <c r="A45" s="128" t="str">
        <f>'Приложение 2'!A21</f>
        <v xml:space="preserve">Расходы на выплаты по оплате труда работников органов местного самоуправления </v>
      </c>
      <c r="B45" s="130" t="s">
        <v>138</v>
      </c>
      <c r="C45" s="130" t="s">
        <v>9</v>
      </c>
      <c r="D45" s="130" t="s">
        <v>60</v>
      </c>
      <c r="E45" s="130" t="s">
        <v>171</v>
      </c>
      <c r="F45" s="125"/>
      <c r="G45" s="141"/>
      <c r="H45" s="141"/>
      <c r="I45" s="141"/>
      <c r="J45" s="123">
        <f t="shared" ref="J45:L49" si="14">J46</f>
        <v>406.3</v>
      </c>
      <c r="K45" s="123">
        <f t="shared" si="14"/>
        <v>390.6</v>
      </c>
      <c r="L45" s="123">
        <f t="shared" si="14"/>
        <v>390.6</v>
      </c>
    </row>
    <row r="46" spans="1:12" ht="122.25" customHeight="1">
      <c r="A46" s="128" t="str">
        <f>'Приложение 2'!A22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30" t="s">
        <v>138</v>
      </c>
      <c r="C46" s="130" t="s">
        <v>9</v>
      </c>
      <c r="D46" s="130" t="s">
        <v>60</v>
      </c>
      <c r="E46" s="130" t="s">
        <v>171</v>
      </c>
      <c r="F46" s="125" t="s">
        <v>62</v>
      </c>
      <c r="G46" s="141"/>
      <c r="H46" s="141"/>
      <c r="I46" s="141"/>
      <c r="J46" s="123">
        <f t="shared" si="14"/>
        <v>406.3</v>
      </c>
      <c r="K46" s="123">
        <f t="shared" si="14"/>
        <v>390.6</v>
      </c>
      <c r="L46" s="123">
        <f t="shared" si="14"/>
        <v>390.6</v>
      </c>
    </row>
    <row r="47" spans="1:12" ht="43.5" customHeight="1">
      <c r="A47" s="128" t="str">
        <f>'Приложение 2'!A23</f>
        <v>Расходы на выплаты персоналу государственных (муниципальных) органов</v>
      </c>
      <c r="B47" s="130" t="s">
        <v>138</v>
      </c>
      <c r="C47" s="130" t="s">
        <v>9</v>
      </c>
      <c r="D47" s="130" t="s">
        <v>60</v>
      </c>
      <c r="E47" s="130" t="s">
        <v>171</v>
      </c>
      <c r="F47" s="125" t="s">
        <v>63</v>
      </c>
      <c r="G47" s="141"/>
      <c r="H47" s="141"/>
      <c r="I47" s="141"/>
      <c r="J47" s="123">
        <f t="shared" si="14"/>
        <v>406.3</v>
      </c>
      <c r="K47" s="123">
        <f t="shared" si="14"/>
        <v>390.6</v>
      </c>
      <c r="L47" s="123">
        <f t="shared" si="14"/>
        <v>390.6</v>
      </c>
    </row>
    <row r="48" spans="1:12" ht="14.25" customHeight="1">
      <c r="A48" s="128" t="str">
        <f>A54</f>
        <v>Общегосударственные вопросы</v>
      </c>
      <c r="B48" s="130" t="s">
        <v>138</v>
      </c>
      <c r="C48" s="130" t="s">
        <v>9</v>
      </c>
      <c r="D48" s="130" t="s">
        <v>60</v>
      </c>
      <c r="E48" s="130" t="s">
        <v>171</v>
      </c>
      <c r="F48" s="125" t="s">
        <v>63</v>
      </c>
      <c r="G48" s="148" t="s">
        <v>35</v>
      </c>
      <c r="H48" s="141"/>
      <c r="I48" s="141"/>
      <c r="J48" s="123">
        <f t="shared" si="14"/>
        <v>406.3</v>
      </c>
      <c r="K48" s="123">
        <f t="shared" si="14"/>
        <v>390.6</v>
      </c>
      <c r="L48" s="123">
        <f t="shared" si="14"/>
        <v>390.6</v>
      </c>
    </row>
    <row r="49" spans="1:12" ht="73.5" customHeight="1">
      <c r="A49" s="128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49" s="130" t="s">
        <v>138</v>
      </c>
      <c r="C49" s="130" t="s">
        <v>9</v>
      </c>
      <c r="D49" s="130" t="s">
        <v>60</v>
      </c>
      <c r="E49" s="130" t="s">
        <v>171</v>
      </c>
      <c r="F49" s="125" t="s">
        <v>63</v>
      </c>
      <c r="G49" s="148" t="s">
        <v>35</v>
      </c>
      <c r="H49" s="148" t="s">
        <v>42</v>
      </c>
      <c r="I49" s="141"/>
      <c r="J49" s="123">
        <f t="shared" si="14"/>
        <v>406.3</v>
      </c>
      <c r="K49" s="123">
        <f t="shared" si="14"/>
        <v>390.6</v>
      </c>
      <c r="L49" s="123">
        <f t="shared" si="14"/>
        <v>390.6</v>
      </c>
    </row>
    <row r="50" spans="1:12" ht="77.25" customHeight="1">
      <c r="A50" s="128" t="str">
        <f>A56</f>
        <v>Администрация Константиновского сельского поселения Ромодановского муниципального района Республики Мордовия</v>
      </c>
      <c r="B50" s="130" t="s">
        <v>138</v>
      </c>
      <c r="C50" s="130" t="s">
        <v>9</v>
      </c>
      <c r="D50" s="130" t="s">
        <v>60</v>
      </c>
      <c r="E50" s="130" t="s">
        <v>171</v>
      </c>
      <c r="F50" s="125" t="s">
        <v>63</v>
      </c>
      <c r="G50" s="148" t="s">
        <v>35</v>
      </c>
      <c r="H50" s="148" t="s">
        <v>42</v>
      </c>
      <c r="I50" s="148" t="s">
        <v>134</v>
      </c>
      <c r="J50" s="123">
        <f>'Приложение 2'!J23</f>
        <v>406.3</v>
      </c>
      <c r="K50" s="123">
        <f>'Приложение 2'!K22</f>
        <v>390.6</v>
      </c>
      <c r="L50" s="123">
        <f>'Приложение 2'!L23</f>
        <v>390.6</v>
      </c>
    </row>
    <row r="51" spans="1:12" ht="50.25" customHeight="1">
      <c r="A51" s="128" t="str">
        <f>'Приложение 2'!A24</f>
        <v>Расходы на обеспечение выполнения функций органов местного самоуправления</v>
      </c>
      <c r="B51" s="130" t="s">
        <v>138</v>
      </c>
      <c r="C51" s="130" t="s">
        <v>9</v>
      </c>
      <c r="D51" s="130" t="s">
        <v>60</v>
      </c>
      <c r="E51" s="130" t="s">
        <v>72</v>
      </c>
      <c r="F51" s="125"/>
      <c r="G51" s="147"/>
      <c r="H51" s="147"/>
      <c r="I51" s="147"/>
      <c r="J51" s="123">
        <f>J52+J57</f>
        <v>475.7</v>
      </c>
      <c r="K51" s="123">
        <f t="shared" ref="K51:L51" si="15">K52+K57</f>
        <v>190.6</v>
      </c>
      <c r="L51" s="123">
        <f t="shared" si="15"/>
        <v>194.3</v>
      </c>
    </row>
    <row r="52" spans="1:12" ht="45.75" customHeight="1">
      <c r="A52" s="128" t="s">
        <v>169</v>
      </c>
      <c r="B52" s="130">
        <v>65</v>
      </c>
      <c r="C52" s="130">
        <v>2</v>
      </c>
      <c r="D52" s="130" t="s">
        <v>60</v>
      </c>
      <c r="E52" s="130" t="s">
        <v>72</v>
      </c>
      <c r="F52" s="129" t="s">
        <v>64</v>
      </c>
      <c r="G52" s="124"/>
      <c r="H52" s="124"/>
      <c r="I52" s="124"/>
      <c r="J52" s="123">
        <f t="shared" ref="J52:L52" si="16">J53</f>
        <v>474.2</v>
      </c>
      <c r="K52" s="123">
        <f t="shared" si="16"/>
        <v>185.6</v>
      </c>
      <c r="L52" s="123">
        <f t="shared" si="16"/>
        <v>189.3</v>
      </c>
    </row>
    <row r="53" spans="1:12" ht="60">
      <c r="A53" s="128" t="s">
        <v>43</v>
      </c>
      <c r="B53" s="130">
        <v>65</v>
      </c>
      <c r="C53" s="130">
        <v>2</v>
      </c>
      <c r="D53" s="130" t="s">
        <v>60</v>
      </c>
      <c r="E53" s="130" t="s">
        <v>72</v>
      </c>
      <c r="F53" s="129" t="s">
        <v>65</v>
      </c>
      <c r="G53" s="124"/>
      <c r="H53" s="124"/>
      <c r="I53" s="124"/>
      <c r="J53" s="123">
        <f>J54</f>
        <v>474.2</v>
      </c>
      <c r="K53" s="123">
        <f t="shared" ref="K53:K55" si="17">K54</f>
        <v>185.6</v>
      </c>
      <c r="L53" s="123">
        <f t="shared" ref="L53:L55" si="18">L54</f>
        <v>189.3</v>
      </c>
    </row>
    <row r="54" spans="1:12" ht="15">
      <c r="A54" s="128" t="s">
        <v>34</v>
      </c>
      <c r="B54" s="130">
        <v>65</v>
      </c>
      <c r="C54" s="130">
        <v>2</v>
      </c>
      <c r="D54" s="130" t="s">
        <v>60</v>
      </c>
      <c r="E54" s="130" t="s">
        <v>72</v>
      </c>
      <c r="F54" s="129" t="s">
        <v>65</v>
      </c>
      <c r="G54" s="126" t="s">
        <v>35</v>
      </c>
      <c r="H54" s="126"/>
      <c r="I54" s="126"/>
      <c r="J54" s="123">
        <f t="shared" ref="J54:J55" si="19">J55</f>
        <v>474.2</v>
      </c>
      <c r="K54" s="123">
        <f t="shared" si="17"/>
        <v>185.6</v>
      </c>
      <c r="L54" s="123">
        <f t="shared" si="18"/>
        <v>189.3</v>
      </c>
    </row>
    <row r="55" spans="1:12" ht="79.5" customHeight="1">
      <c r="A55" s="24" t="str">
        <f>A49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55" s="130">
        <v>65</v>
      </c>
      <c r="C55" s="130">
        <v>2</v>
      </c>
      <c r="D55" s="130" t="s">
        <v>60</v>
      </c>
      <c r="E55" s="130" t="s">
        <v>72</v>
      </c>
      <c r="F55" s="129" t="s">
        <v>65</v>
      </c>
      <c r="G55" s="126" t="s">
        <v>35</v>
      </c>
      <c r="H55" s="126" t="s">
        <v>42</v>
      </c>
      <c r="I55" s="126"/>
      <c r="J55" s="123">
        <f t="shared" si="19"/>
        <v>474.2</v>
      </c>
      <c r="K55" s="123">
        <f t="shared" si="17"/>
        <v>185.6</v>
      </c>
      <c r="L55" s="123">
        <f t="shared" si="18"/>
        <v>189.3</v>
      </c>
    </row>
    <row r="56" spans="1:12" ht="75">
      <c r="A56" s="128" t="s">
        <v>148</v>
      </c>
      <c r="B56" s="130">
        <v>65</v>
      </c>
      <c r="C56" s="130">
        <v>2</v>
      </c>
      <c r="D56" s="130" t="s">
        <v>60</v>
      </c>
      <c r="E56" s="130" t="s">
        <v>72</v>
      </c>
      <c r="F56" s="129" t="s">
        <v>65</v>
      </c>
      <c r="G56" s="126" t="s">
        <v>35</v>
      </c>
      <c r="H56" s="126" t="s">
        <v>42</v>
      </c>
      <c r="I56" s="133" t="s">
        <v>134</v>
      </c>
      <c r="J56" s="123">
        <f>'Приложение 2'!J26</f>
        <v>474.2</v>
      </c>
      <c r="K56" s="123">
        <f>'Приложение 2'!K26</f>
        <v>185.6</v>
      </c>
      <c r="L56" s="123">
        <f>'Приложение 2'!L26</f>
        <v>189.3</v>
      </c>
    </row>
    <row r="57" spans="1:12" ht="15">
      <c r="A57" s="128" t="s">
        <v>44</v>
      </c>
      <c r="B57" s="130">
        <v>65</v>
      </c>
      <c r="C57" s="130">
        <v>2</v>
      </c>
      <c r="D57" s="130" t="s">
        <v>60</v>
      </c>
      <c r="E57" s="130" t="s">
        <v>72</v>
      </c>
      <c r="F57" s="129" t="s">
        <v>66</v>
      </c>
      <c r="G57" s="124"/>
      <c r="H57" s="124"/>
      <c r="I57" s="124"/>
      <c r="J57" s="123">
        <f>J58</f>
        <v>1.5</v>
      </c>
      <c r="K57" s="123">
        <f t="shared" ref="K57:K60" si="20">K58</f>
        <v>5</v>
      </c>
      <c r="L57" s="123">
        <f t="shared" ref="L57:L60" si="21">L58</f>
        <v>5</v>
      </c>
    </row>
    <row r="58" spans="1:12" ht="30">
      <c r="A58" s="128" t="s">
        <v>45</v>
      </c>
      <c r="B58" s="130">
        <v>65</v>
      </c>
      <c r="C58" s="130">
        <v>2</v>
      </c>
      <c r="D58" s="130" t="s">
        <v>60</v>
      </c>
      <c r="E58" s="130" t="s">
        <v>72</v>
      </c>
      <c r="F58" s="129" t="s">
        <v>67</v>
      </c>
      <c r="G58" s="124"/>
      <c r="H58" s="124"/>
      <c r="I58" s="124"/>
      <c r="J58" s="123">
        <f t="shared" ref="J58:J60" si="22">J59</f>
        <v>1.5</v>
      </c>
      <c r="K58" s="123">
        <f t="shared" si="20"/>
        <v>5</v>
      </c>
      <c r="L58" s="123">
        <f t="shared" si="21"/>
        <v>5</v>
      </c>
    </row>
    <row r="59" spans="1:12" ht="15">
      <c r="A59" s="128" t="s">
        <v>34</v>
      </c>
      <c r="B59" s="130">
        <v>65</v>
      </c>
      <c r="C59" s="130">
        <v>2</v>
      </c>
      <c r="D59" s="130" t="s">
        <v>60</v>
      </c>
      <c r="E59" s="130" t="s">
        <v>72</v>
      </c>
      <c r="F59" s="129" t="s">
        <v>67</v>
      </c>
      <c r="G59" s="126" t="s">
        <v>35</v>
      </c>
      <c r="H59" s="126"/>
      <c r="I59" s="126"/>
      <c r="J59" s="123">
        <f t="shared" si="22"/>
        <v>1.5</v>
      </c>
      <c r="K59" s="123">
        <f t="shared" si="20"/>
        <v>5</v>
      </c>
      <c r="L59" s="123">
        <f t="shared" si="21"/>
        <v>5</v>
      </c>
    </row>
    <row r="60" spans="1:12" ht="76.5" customHeight="1">
      <c r="A60" s="24" t="str">
        <f>A55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0" s="130">
        <v>65</v>
      </c>
      <c r="C60" s="130">
        <v>2</v>
      </c>
      <c r="D60" s="130" t="s">
        <v>60</v>
      </c>
      <c r="E60" s="130" t="s">
        <v>72</v>
      </c>
      <c r="F60" s="129" t="s">
        <v>67</v>
      </c>
      <c r="G60" s="126" t="s">
        <v>35</v>
      </c>
      <c r="H60" s="126" t="s">
        <v>42</v>
      </c>
      <c r="I60" s="126"/>
      <c r="J60" s="123">
        <f t="shared" si="22"/>
        <v>1.5</v>
      </c>
      <c r="K60" s="123">
        <f t="shared" si="20"/>
        <v>5</v>
      </c>
      <c r="L60" s="123">
        <f t="shared" si="21"/>
        <v>5</v>
      </c>
    </row>
    <row r="61" spans="1:12" ht="75">
      <c r="A61" s="128" t="s">
        <v>148</v>
      </c>
      <c r="B61" s="130">
        <v>65</v>
      </c>
      <c r="C61" s="130">
        <v>2</v>
      </c>
      <c r="D61" s="130" t="s">
        <v>60</v>
      </c>
      <c r="E61" s="130" t="s">
        <v>72</v>
      </c>
      <c r="F61" s="129" t="s">
        <v>67</v>
      </c>
      <c r="G61" s="126" t="s">
        <v>35</v>
      </c>
      <c r="H61" s="126" t="s">
        <v>42</v>
      </c>
      <c r="I61" s="133" t="s">
        <v>134</v>
      </c>
      <c r="J61" s="123">
        <f>'Приложение 2'!J28</f>
        <v>1.5</v>
      </c>
      <c r="K61" s="123">
        <f>'Приложение 2'!K28</f>
        <v>5</v>
      </c>
      <c r="L61" s="123">
        <f>'Приложение 2'!L28</f>
        <v>5</v>
      </c>
    </row>
    <row r="62" spans="1:12" ht="90" customHeight="1">
      <c r="A62" s="128" t="str">
        <f>'Приложение 2'!A29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2" s="130" t="s">
        <v>138</v>
      </c>
      <c r="C62" s="130" t="s">
        <v>9</v>
      </c>
      <c r="D62" s="130" t="s">
        <v>60</v>
      </c>
      <c r="E62" s="130" t="s">
        <v>206</v>
      </c>
      <c r="F62" s="129"/>
      <c r="G62" s="126"/>
      <c r="H62" s="126"/>
      <c r="I62" s="133"/>
      <c r="J62" s="123">
        <f>J63</f>
        <v>51.5</v>
      </c>
      <c r="K62" s="123"/>
      <c r="L62" s="123"/>
    </row>
    <row r="63" spans="1:12" ht="120.75" customHeight="1">
      <c r="A63" s="128" t="str">
        <f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3" s="130" t="s">
        <v>138</v>
      </c>
      <c r="C63" s="130" t="s">
        <v>9</v>
      </c>
      <c r="D63" s="130" t="s">
        <v>60</v>
      </c>
      <c r="E63" s="130" t="s">
        <v>206</v>
      </c>
      <c r="F63" s="129" t="s">
        <v>62</v>
      </c>
      <c r="G63" s="126"/>
      <c r="H63" s="126"/>
      <c r="I63" s="133"/>
      <c r="J63" s="123">
        <f>J64</f>
        <v>51.5</v>
      </c>
      <c r="K63" s="123"/>
      <c r="L63" s="123"/>
    </row>
    <row r="64" spans="1:12" ht="46.5" customHeight="1">
      <c r="A64" s="128" t="str">
        <f>'Приложение 2'!A31</f>
        <v>Расходы на выплаты персоналу государственных (муниципальных) органов</v>
      </c>
      <c r="B64" s="130" t="s">
        <v>138</v>
      </c>
      <c r="C64" s="130" t="s">
        <v>9</v>
      </c>
      <c r="D64" s="130" t="s">
        <v>60</v>
      </c>
      <c r="E64" s="130" t="s">
        <v>206</v>
      </c>
      <c r="F64" s="129" t="s">
        <v>63</v>
      </c>
      <c r="G64" s="126"/>
      <c r="H64" s="126"/>
      <c r="I64" s="133"/>
      <c r="J64" s="123">
        <f>J65</f>
        <v>51.5</v>
      </c>
      <c r="K64" s="123"/>
      <c r="L64" s="123"/>
    </row>
    <row r="65" spans="1:12" ht="15">
      <c r="A65" s="128" t="str">
        <f>A59</f>
        <v>Общегосударственные вопросы</v>
      </c>
      <c r="B65" s="130" t="s">
        <v>138</v>
      </c>
      <c r="C65" s="130" t="s">
        <v>9</v>
      </c>
      <c r="D65" s="130" t="s">
        <v>60</v>
      </c>
      <c r="E65" s="130" t="s">
        <v>206</v>
      </c>
      <c r="F65" s="129" t="s">
        <v>63</v>
      </c>
      <c r="G65" s="187" t="s">
        <v>35</v>
      </c>
      <c r="H65" s="126"/>
      <c r="I65" s="133"/>
      <c r="J65" s="123">
        <f>J66</f>
        <v>51.5</v>
      </c>
      <c r="K65" s="123"/>
      <c r="L65" s="123"/>
    </row>
    <row r="66" spans="1:12" ht="73.5" customHeight="1">
      <c r="A66" s="128" t="str">
        <f>A60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6" s="130" t="s">
        <v>138</v>
      </c>
      <c r="C66" s="130" t="s">
        <v>9</v>
      </c>
      <c r="D66" s="130" t="s">
        <v>60</v>
      </c>
      <c r="E66" s="130" t="s">
        <v>206</v>
      </c>
      <c r="F66" s="129" t="s">
        <v>63</v>
      </c>
      <c r="G66" s="187" t="s">
        <v>35</v>
      </c>
      <c r="H66" s="187" t="s">
        <v>42</v>
      </c>
      <c r="I66" s="133"/>
      <c r="J66" s="123">
        <f>J67</f>
        <v>51.5</v>
      </c>
      <c r="K66" s="123"/>
      <c r="L66" s="123"/>
    </row>
    <row r="67" spans="1:12" ht="75" customHeight="1">
      <c r="A67" s="128" t="str">
        <f>A61</f>
        <v>Администрация Константиновского сельского поселения Ромодановского муниципального района Республики Мордовия</v>
      </c>
      <c r="B67" s="130" t="s">
        <v>138</v>
      </c>
      <c r="C67" s="130" t="s">
        <v>9</v>
      </c>
      <c r="D67" s="130" t="s">
        <v>60</v>
      </c>
      <c r="E67" s="130" t="s">
        <v>206</v>
      </c>
      <c r="F67" s="129" t="s">
        <v>63</v>
      </c>
      <c r="G67" s="187" t="s">
        <v>35</v>
      </c>
      <c r="H67" s="187" t="s">
        <v>42</v>
      </c>
      <c r="I67" s="187" t="s">
        <v>134</v>
      </c>
      <c r="J67" s="123">
        <f>'Приложение 2'!J31</f>
        <v>51.5</v>
      </c>
      <c r="K67" s="123"/>
      <c r="L67" s="123"/>
    </row>
    <row r="68" spans="1:12" ht="93" customHeight="1">
      <c r="A68" s="128" t="str">
        <f>'Приложение 2'!A92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68" s="130" t="s">
        <v>74</v>
      </c>
      <c r="C68" s="130"/>
      <c r="D68" s="130"/>
      <c r="E68" s="130"/>
      <c r="F68" s="129"/>
      <c r="G68" s="126"/>
      <c r="H68" s="126"/>
      <c r="I68" s="133"/>
      <c r="J68" s="123">
        <f>J69</f>
        <v>594.99999999999989</v>
      </c>
      <c r="K68" s="123">
        <f t="shared" ref="K68:L68" si="23">K69</f>
        <v>226.60000000000002</v>
      </c>
      <c r="L68" s="123">
        <f t="shared" si="23"/>
        <v>232.79999999999998</v>
      </c>
    </row>
    <row r="69" spans="1:12" ht="108" customHeight="1">
      <c r="A69" s="128" t="str">
        <f>'Приложение 2'!A93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69" s="130" t="s">
        <v>74</v>
      </c>
      <c r="C69" s="130" t="s">
        <v>8</v>
      </c>
      <c r="D69" s="130"/>
      <c r="E69" s="130"/>
      <c r="F69" s="129"/>
      <c r="G69" s="126"/>
      <c r="H69" s="126"/>
      <c r="I69" s="133"/>
      <c r="J69" s="123">
        <f>J70+J76+J123+J88+J129+J112+J82+J106+J94+J100</f>
        <v>594.99999999999989</v>
      </c>
      <c r="K69" s="123">
        <f>K70+K76+K123+K88+K112</f>
        <v>226.60000000000002</v>
      </c>
      <c r="L69" s="123">
        <f>L70+L76+L123+L88+L112</f>
        <v>232.79999999999998</v>
      </c>
    </row>
    <row r="70" spans="1:12" ht="47.25" customHeight="1">
      <c r="A70" s="128" t="str">
        <f>'Приложение 2'!A94</f>
        <v>Доплаты к пенсиям муниципальных служащих Республики Мордовия</v>
      </c>
      <c r="B70" s="130" t="s">
        <v>74</v>
      </c>
      <c r="C70" s="130" t="s">
        <v>8</v>
      </c>
      <c r="D70" s="130" t="s">
        <v>60</v>
      </c>
      <c r="E70" s="130" t="s">
        <v>77</v>
      </c>
      <c r="F70" s="129"/>
      <c r="G70" s="126"/>
      <c r="H70" s="126"/>
      <c r="I70" s="133"/>
      <c r="J70" s="123">
        <f t="shared" ref="J70:L72" si="24">J71</f>
        <v>52.6</v>
      </c>
      <c r="K70" s="123">
        <f t="shared" si="24"/>
        <v>46.1</v>
      </c>
      <c r="L70" s="123">
        <f t="shared" si="24"/>
        <v>46.1</v>
      </c>
    </row>
    <row r="71" spans="1:12" ht="31.5" customHeight="1">
      <c r="A71" s="128" t="str">
        <f>'Приложение 2'!A95</f>
        <v>Социальное обеспечение и иные выплаты населению</v>
      </c>
      <c r="B71" s="130" t="s">
        <v>74</v>
      </c>
      <c r="C71" s="130" t="s">
        <v>8</v>
      </c>
      <c r="D71" s="130" t="s">
        <v>60</v>
      </c>
      <c r="E71" s="130" t="s">
        <v>77</v>
      </c>
      <c r="F71" s="129" t="s">
        <v>69</v>
      </c>
      <c r="G71" s="126"/>
      <c r="H71" s="126"/>
      <c r="I71" s="133"/>
      <c r="J71" s="123">
        <f t="shared" si="24"/>
        <v>52.6</v>
      </c>
      <c r="K71" s="123">
        <f t="shared" si="24"/>
        <v>46.1</v>
      </c>
      <c r="L71" s="123">
        <f t="shared" si="24"/>
        <v>46.1</v>
      </c>
    </row>
    <row r="72" spans="1:12" ht="30.75" customHeight="1">
      <c r="A72" s="128" t="str">
        <f>'Приложение 2'!A96</f>
        <v>Публичные нормативные социальные выплаты гражданам</v>
      </c>
      <c r="B72" s="130" t="s">
        <v>74</v>
      </c>
      <c r="C72" s="130" t="s">
        <v>8</v>
      </c>
      <c r="D72" s="130" t="s">
        <v>60</v>
      </c>
      <c r="E72" s="130" t="s">
        <v>77</v>
      </c>
      <c r="F72" s="129" t="s">
        <v>70</v>
      </c>
      <c r="G72" s="126"/>
      <c r="H72" s="126"/>
      <c r="I72" s="133"/>
      <c r="J72" s="123">
        <f t="shared" si="24"/>
        <v>52.6</v>
      </c>
      <c r="K72" s="123">
        <f t="shared" si="24"/>
        <v>46.1</v>
      </c>
      <c r="L72" s="123">
        <f t="shared" si="24"/>
        <v>46.1</v>
      </c>
    </row>
    <row r="73" spans="1:12" ht="15">
      <c r="A73" s="128" t="str">
        <f>'Приложение 2'!A90</f>
        <v>Социальная политика</v>
      </c>
      <c r="B73" s="130" t="s">
        <v>74</v>
      </c>
      <c r="C73" s="130" t="s">
        <v>8</v>
      </c>
      <c r="D73" s="130" t="s">
        <v>60</v>
      </c>
      <c r="E73" s="130" t="s">
        <v>77</v>
      </c>
      <c r="F73" s="129" t="s">
        <v>70</v>
      </c>
      <c r="G73" s="143" t="s">
        <v>17</v>
      </c>
      <c r="H73" s="126"/>
      <c r="I73" s="133"/>
      <c r="J73" s="123">
        <f>J75</f>
        <v>52.6</v>
      </c>
      <c r="K73" s="123">
        <f>K74</f>
        <v>46.1</v>
      </c>
      <c r="L73" s="123">
        <f>L74</f>
        <v>46.1</v>
      </c>
    </row>
    <row r="74" spans="1:12" ht="15">
      <c r="A74" s="128" t="str">
        <f>'Приложение 2'!A91</f>
        <v xml:space="preserve"> Пенсионное обеспечение</v>
      </c>
      <c r="B74" s="130" t="s">
        <v>74</v>
      </c>
      <c r="C74" s="130" t="s">
        <v>8</v>
      </c>
      <c r="D74" s="130" t="s">
        <v>60</v>
      </c>
      <c r="E74" s="130" t="s">
        <v>77</v>
      </c>
      <c r="F74" s="129" t="s">
        <v>70</v>
      </c>
      <c r="G74" s="143" t="s">
        <v>17</v>
      </c>
      <c r="H74" s="143" t="s">
        <v>35</v>
      </c>
      <c r="I74" s="133"/>
      <c r="J74" s="123">
        <f>J75</f>
        <v>52.6</v>
      </c>
      <c r="K74" s="123">
        <f>K75</f>
        <v>46.1</v>
      </c>
      <c r="L74" s="123">
        <f>L75</f>
        <v>46.1</v>
      </c>
    </row>
    <row r="75" spans="1:12" ht="74.25" customHeight="1">
      <c r="A75" s="128" t="str">
        <f>A61</f>
        <v>Администрация Константиновского сельского поселения Ромодановского муниципального района Республики Мордовия</v>
      </c>
      <c r="B75" s="130" t="s">
        <v>74</v>
      </c>
      <c r="C75" s="130" t="s">
        <v>8</v>
      </c>
      <c r="D75" s="130" t="s">
        <v>60</v>
      </c>
      <c r="E75" s="130" t="s">
        <v>77</v>
      </c>
      <c r="F75" s="129" t="s">
        <v>70</v>
      </c>
      <c r="G75" s="143" t="s">
        <v>17</v>
      </c>
      <c r="H75" s="143" t="s">
        <v>35</v>
      </c>
      <c r="I75" s="146" t="s">
        <v>134</v>
      </c>
      <c r="J75" s="123">
        <f>'Приложение 2'!J96</f>
        <v>52.6</v>
      </c>
      <c r="K75" s="123">
        <f>'Приложение 2'!K96</f>
        <v>46.1</v>
      </c>
      <c r="L75" s="123">
        <f>'Приложение 2'!L96</f>
        <v>46.1</v>
      </c>
    </row>
    <row r="76" spans="1:12" ht="77.25" customHeight="1">
      <c r="A76" s="128" t="str">
        <f>'Приложение 2'!A40</f>
        <v>Резервный фонд администрации Константиновского сельского поселения Ромодановского муниципального района Республики Мордовия</v>
      </c>
      <c r="B76" s="130" t="s">
        <v>74</v>
      </c>
      <c r="C76" s="130" t="s">
        <v>8</v>
      </c>
      <c r="D76" s="130" t="s">
        <v>60</v>
      </c>
      <c r="E76" s="130" t="s">
        <v>76</v>
      </c>
      <c r="F76" s="129"/>
      <c r="G76" s="143"/>
      <c r="H76" s="143"/>
      <c r="I76" s="143"/>
      <c r="J76" s="123">
        <f t="shared" ref="J76:L80" si="25">J77</f>
        <v>5</v>
      </c>
      <c r="K76" s="123">
        <f t="shared" si="25"/>
        <v>5</v>
      </c>
      <c r="L76" s="123">
        <f t="shared" si="25"/>
        <v>5</v>
      </c>
    </row>
    <row r="77" spans="1:12" ht="16.5" customHeight="1">
      <c r="A77" s="128" t="str">
        <f>'Приложение 2'!A41</f>
        <v>Иные бюджетные ассигнования</v>
      </c>
      <c r="B77" s="130" t="s">
        <v>74</v>
      </c>
      <c r="C77" s="130" t="s">
        <v>8</v>
      </c>
      <c r="D77" s="130" t="s">
        <v>60</v>
      </c>
      <c r="E77" s="130" t="s">
        <v>76</v>
      </c>
      <c r="F77" s="129" t="s">
        <v>66</v>
      </c>
      <c r="G77" s="143"/>
      <c r="H77" s="143"/>
      <c r="I77" s="143"/>
      <c r="J77" s="123">
        <f t="shared" si="25"/>
        <v>5</v>
      </c>
      <c r="K77" s="123">
        <f t="shared" si="25"/>
        <v>5</v>
      </c>
      <c r="L77" s="123">
        <f t="shared" si="25"/>
        <v>5</v>
      </c>
    </row>
    <row r="78" spans="1:12" ht="15.75" customHeight="1">
      <c r="A78" s="128" t="str">
        <f>'Приложение 2'!A42</f>
        <v>Резервные средства</v>
      </c>
      <c r="B78" s="130" t="s">
        <v>74</v>
      </c>
      <c r="C78" s="130" t="s">
        <v>8</v>
      </c>
      <c r="D78" s="130" t="s">
        <v>60</v>
      </c>
      <c r="E78" s="130" t="s">
        <v>76</v>
      </c>
      <c r="F78" s="129" t="s">
        <v>68</v>
      </c>
      <c r="G78" s="143"/>
      <c r="H78" s="143"/>
      <c r="I78" s="143"/>
      <c r="J78" s="123">
        <f t="shared" si="25"/>
        <v>5</v>
      </c>
      <c r="K78" s="123">
        <f t="shared" si="25"/>
        <v>5</v>
      </c>
      <c r="L78" s="123">
        <f t="shared" si="25"/>
        <v>5</v>
      </c>
    </row>
    <row r="79" spans="1:12" ht="15" customHeight="1">
      <c r="A79" s="128" t="str">
        <f>'Приложение 2'!A8</f>
        <v>Общегосударственные вопросы</v>
      </c>
      <c r="B79" s="130" t="s">
        <v>74</v>
      </c>
      <c r="C79" s="130" t="s">
        <v>8</v>
      </c>
      <c r="D79" s="130" t="s">
        <v>60</v>
      </c>
      <c r="E79" s="130" t="s">
        <v>76</v>
      </c>
      <c r="F79" s="129" t="s">
        <v>68</v>
      </c>
      <c r="G79" s="143" t="s">
        <v>35</v>
      </c>
      <c r="H79" s="143"/>
      <c r="I79" s="143"/>
      <c r="J79" s="123">
        <f t="shared" si="25"/>
        <v>5</v>
      </c>
      <c r="K79" s="123">
        <f t="shared" si="25"/>
        <v>5</v>
      </c>
      <c r="L79" s="123">
        <f t="shared" si="25"/>
        <v>5</v>
      </c>
    </row>
    <row r="80" spans="1:12" ht="14.25" customHeight="1">
      <c r="A80" s="128" t="str">
        <f>'Приложение 2'!A37</f>
        <v xml:space="preserve">Резервные фонды </v>
      </c>
      <c r="B80" s="130" t="s">
        <v>74</v>
      </c>
      <c r="C80" s="130" t="s">
        <v>8</v>
      </c>
      <c r="D80" s="130" t="s">
        <v>60</v>
      </c>
      <c r="E80" s="130" t="s">
        <v>76</v>
      </c>
      <c r="F80" s="129" t="s">
        <v>68</v>
      </c>
      <c r="G80" s="143" t="s">
        <v>35</v>
      </c>
      <c r="H80" s="143" t="s">
        <v>18</v>
      </c>
      <c r="I80" s="143"/>
      <c r="J80" s="123">
        <f t="shared" si="25"/>
        <v>5</v>
      </c>
      <c r="K80" s="123">
        <f t="shared" si="25"/>
        <v>5</v>
      </c>
      <c r="L80" s="123">
        <f t="shared" si="25"/>
        <v>5</v>
      </c>
    </row>
    <row r="81" spans="1:12" ht="78.75" customHeight="1">
      <c r="A81" s="128" t="str">
        <f>A75</f>
        <v>Администрация Константиновского сельского поселения Ромодановского муниципального района Республики Мордовия</v>
      </c>
      <c r="B81" s="130" t="s">
        <v>74</v>
      </c>
      <c r="C81" s="130" t="s">
        <v>8</v>
      </c>
      <c r="D81" s="130" t="s">
        <v>60</v>
      </c>
      <c r="E81" s="130" t="s">
        <v>76</v>
      </c>
      <c r="F81" s="129" t="s">
        <v>68</v>
      </c>
      <c r="G81" s="143" t="s">
        <v>35</v>
      </c>
      <c r="H81" s="143" t="s">
        <v>18</v>
      </c>
      <c r="I81" s="146" t="s">
        <v>134</v>
      </c>
      <c r="J81" s="123">
        <f>'Приложение 2'!J42</f>
        <v>5</v>
      </c>
      <c r="K81" s="123">
        <f>'Приложение 2'!K42</f>
        <v>5</v>
      </c>
      <c r="L81" s="123">
        <f>'Приложение 2'!L42</f>
        <v>5</v>
      </c>
    </row>
    <row r="82" spans="1:12" ht="31.5" customHeight="1">
      <c r="A82" s="128" t="str">
        <f>'Приложение 2'!A46</f>
        <v>Мероприятия,связанные с муниципальным управлением</v>
      </c>
      <c r="B82" s="130" t="s">
        <v>74</v>
      </c>
      <c r="C82" s="130" t="s">
        <v>8</v>
      </c>
      <c r="D82" s="130" t="s">
        <v>60</v>
      </c>
      <c r="E82" s="130" t="s">
        <v>218</v>
      </c>
      <c r="F82" s="129"/>
      <c r="G82" s="143"/>
      <c r="H82" s="143"/>
      <c r="I82" s="146"/>
      <c r="J82" s="123">
        <f>J83</f>
        <v>10.8</v>
      </c>
      <c r="K82" s="123"/>
      <c r="L82" s="123"/>
    </row>
    <row r="83" spans="1:12" ht="17.25" customHeight="1">
      <c r="A83" s="128" t="str">
        <f>'Приложение 2'!A47</f>
        <v>Иные бюджетные ассигнования</v>
      </c>
      <c r="B83" s="130" t="s">
        <v>74</v>
      </c>
      <c r="C83" s="130" t="s">
        <v>8</v>
      </c>
      <c r="D83" s="130" t="s">
        <v>60</v>
      </c>
      <c r="E83" s="130" t="s">
        <v>218</v>
      </c>
      <c r="F83" s="129" t="s">
        <v>66</v>
      </c>
      <c r="G83" s="143"/>
      <c r="H83" s="143"/>
      <c r="I83" s="146"/>
      <c r="J83" s="123">
        <f>J84</f>
        <v>10.8</v>
      </c>
      <c r="K83" s="123"/>
      <c r="L83" s="123"/>
    </row>
    <row r="84" spans="1:12" ht="33" customHeight="1">
      <c r="A84" s="128" t="str">
        <f>'Приложение 2'!A48</f>
        <v>Уплата налогов, сборов и иных платежей</v>
      </c>
      <c r="B84" s="130" t="s">
        <v>74</v>
      </c>
      <c r="C84" s="130" t="s">
        <v>8</v>
      </c>
      <c r="D84" s="130" t="s">
        <v>60</v>
      </c>
      <c r="E84" s="130" t="s">
        <v>218</v>
      </c>
      <c r="F84" s="129" t="s">
        <v>67</v>
      </c>
      <c r="G84" s="143"/>
      <c r="H84" s="143"/>
      <c r="I84" s="146"/>
      <c r="J84" s="123">
        <f>J85</f>
        <v>10.8</v>
      </c>
      <c r="K84" s="123"/>
      <c r="L84" s="123"/>
    </row>
    <row r="85" spans="1:12" ht="18.75" customHeight="1">
      <c r="A85" s="128" t="str">
        <f>A79</f>
        <v>Общегосударственные вопросы</v>
      </c>
      <c r="B85" s="130" t="s">
        <v>74</v>
      </c>
      <c r="C85" s="130" t="s">
        <v>8</v>
      </c>
      <c r="D85" s="130" t="s">
        <v>60</v>
      </c>
      <c r="E85" s="130" t="s">
        <v>218</v>
      </c>
      <c r="F85" s="129" t="s">
        <v>67</v>
      </c>
      <c r="G85" s="182" t="s">
        <v>35</v>
      </c>
      <c r="H85" s="143"/>
      <c r="I85" s="146"/>
      <c r="J85" s="123">
        <f>J86</f>
        <v>10.8</v>
      </c>
      <c r="K85" s="123"/>
      <c r="L85" s="123"/>
    </row>
    <row r="86" spans="1:12" ht="31.5" customHeight="1">
      <c r="A86" s="128" t="str">
        <f>'Приложение 2'!A43</f>
        <v>Другие общегосударственные вопросы</v>
      </c>
      <c r="B86" s="130" t="s">
        <v>74</v>
      </c>
      <c r="C86" s="130" t="s">
        <v>8</v>
      </c>
      <c r="D86" s="130" t="s">
        <v>60</v>
      </c>
      <c r="E86" s="130" t="s">
        <v>218</v>
      </c>
      <c r="F86" s="129" t="s">
        <v>67</v>
      </c>
      <c r="G86" s="182" t="s">
        <v>35</v>
      </c>
      <c r="H86" s="182" t="s">
        <v>167</v>
      </c>
      <c r="I86" s="146"/>
      <c r="J86" s="123">
        <f>J87</f>
        <v>10.8</v>
      </c>
      <c r="K86" s="123"/>
      <c r="L86" s="123"/>
    </row>
    <row r="87" spans="1:12" ht="78.75" customHeight="1">
      <c r="A87" s="128" t="str">
        <f>A81</f>
        <v>Администрация Константиновского сельского поселения Ромодановского муниципального района Республики Мордовия</v>
      </c>
      <c r="B87" s="130" t="s">
        <v>74</v>
      </c>
      <c r="C87" s="130" t="s">
        <v>8</v>
      </c>
      <c r="D87" s="130" t="s">
        <v>60</v>
      </c>
      <c r="E87" s="130" t="s">
        <v>218</v>
      </c>
      <c r="F87" s="129" t="s">
        <v>67</v>
      </c>
      <c r="G87" s="182" t="s">
        <v>35</v>
      </c>
      <c r="H87" s="182" t="s">
        <v>167</v>
      </c>
      <c r="I87" s="182" t="s">
        <v>134</v>
      </c>
      <c r="J87" s="123">
        <f>'Приложение 2'!J48</f>
        <v>10.8</v>
      </c>
      <c r="K87" s="123"/>
      <c r="L87" s="123"/>
    </row>
    <row r="88" spans="1:12" ht="31.5" customHeight="1">
      <c r="A88" s="128" t="str">
        <f>'Приложение 2'!A101</f>
        <v>Процентные платежи по муниципальному долгу</v>
      </c>
      <c r="B88" s="130" t="s">
        <v>74</v>
      </c>
      <c r="C88" s="130" t="s">
        <v>8</v>
      </c>
      <c r="D88" s="130" t="s">
        <v>60</v>
      </c>
      <c r="E88" s="130" t="s">
        <v>178</v>
      </c>
      <c r="F88" s="129"/>
      <c r="G88" s="143"/>
      <c r="H88" s="143"/>
      <c r="I88" s="146"/>
      <c r="J88" s="123">
        <f t="shared" ref="J88:L92" si="26">J89</f>
        <v>1.2</v>
      </c>
      <c r="K88" s="123">
        <f t="shared" si="26"/>
        <v>1.2</v>
      </c>
      <c r="L88" s="123">
        <f t="shared" si="26"/>
        <v>1.1000000000000001</v>
      </c>
    </row>
    <row r="89" spans="1:12" ht="33" customHeight="1">
      <c r="A89" s="128" t="str">
        <f>'Приложение 2'!A102</f>
        <v>Обслуживание государственного (муниципального) долга</v>
      </c>
      <c r="B89" s="130" t="s">
        <v>74</v>
      </c>
      <c r="C89" s="130" t="s">
        <v>8</v>
      </c>
      <c r="D89" s="130" t="s">
        <v>60</v>
      </c>
      <c r="E89" s="130" t="s">
        <v>178</v>
      </c>
      <c r="F89" s="129" t="s">
        <v>179</v>
      </c>
      <c r="G89" s="143"/>
      <c r="H89" s="143"/>
      <c r="I89" s="146"/>
      <c r="J89" s="123">
        <f t="shared" si="26"/>
        <v>1.2</v>
      </c>
      <c r="K89" s="123">
        <f t="shared" si="26"/>
        <v>1.2</v>
      </c>
      <c r="L89" s="123">
        <f t="shared" si="26"/>
        <v>1.1000000000000001</v>
      </c>
    </row>
    <row r="90" spans="1:12" ht="28.5" customHeight="1">
      <c r="A90" s="128" t="str">
        <f>'Приложение 2'!A103</f>
        <v>Обслуживание муниципального долга</v>
      </c>
      <c r="B90" s="130" t="s">
        <v>74</v>
      </c>
      <c r="C90" s="130" t="s">
        <v>8</v>
      </c>
      <c r="D90" s="130" t="s">
        <v>60</v>
      </c>
      <c r="E90" s="130" t="s">
        <v>178</v>
      </c>
      <c r="F90" s="129" t="s">
        <v>180</v>
      </c>
      <c r="G90" s="143"/>
      <c r="H90" s="143"/>
      <c r="I90" s="146"/>
      <c r="J90" s="123">
        <f t="shared" si="26"/>
        <v>1.2</v>
      </c>
      <c r="K90" s="123">
        <f t="shared" si="26"/>
        <v>1.2</v>
      </c>
      <c r="L90" s="123">
        <f t="shared" si="26"/>
        <v>1.1000000000000001</v>
      </c>
    </row>
    <row r="91" spans="1:12" ht="15.75" customHeight="1">
      <c r="A91" s="128" t="str">
        <f>'Приложение 2'!A8</f>
        <v>Общегосударственные вопросы</v>
      </c>
      <c r="B91" s="130" t="s">
        <v>74</v>
      </c>
      <c r="C91" s="130" t="s">
        <v>8</v>
      </c>
      <c r="D91" s="130" t="s">
        <v>60</v>
      </c>
      <c r="E91" s="130" t="s">
        <v>178</v>
      </c>
      <c r="F91" s="129" t="s">
        <v>180</v>
      </c>
      <c r="G91" s="152" t="s">
        <v>35</v>
      </c>
      <c r="H91" s="143"/>
      <c r="I91" s="146"/>
      <c r="J91" s="123">
        <f t="shared" si="26"/>
        <v>1.2</v>
      </c>
      <c r="K91" s="123">
        <f t="shared" si="26"/>
        <v>1.2</v>
      </c>
      <c r="L91" s="123">
        <f t="shared" si="26"/>
        <v>1.1000000000000001</v>
      </c>
    </row>
    <row r="92" spans="1:12" ht="31.5" customHeight="1">
      <c r="A92" s="128" t="str">
        <f>'Приложение 2'!A97</f>
        <v>Обслуживание государственного (муниципального)долга</v>
      </c>
      <c r="B92" s="130" t="s">
        <v>74</v>
      </c>
      <c r="C92" s="130" t="s">
        <v>8</v>
      </c>
      <c r="D92" s="130" t="s">
        <v>60</v>
      </c>
      <c r="E92" s="130" t="s">
        <v>178</v>
      </c>
      <c r="F92" s="129" t="s">
        <v>180</v>
      </c>
      <c r="G92" s="152" t="s">
        <v>35</v>
      </c>
      <c r="H92" s="152" t="s">
        <v>167</v>
      </c>
      <c r="I92" s="146"/>
      <c r="J92" s="123">
        <f t="shared" si="26"/>
        <v>1.2</v>
      </c>
      <c r="K92" s="123">
        <f t="shared" si="26"/>
        <v>1.2</v>
      </c>
      <c r="L92" s="123">
        <f t="shared" si="26"/>
        <v>1.1000000000000001</v>
      </c>
    </row>
    <row r="93" spans="1:12" ht="78.75" customHeight="1">
      <c r="A93" s="128" t="str">
        <f>A81</f>
        <v>Администрация Константиновского сельского поселения Ромодановского муниципального района Республики Мордовия</v>
      </c>
      <c r="B93" s="130" t="s">
        <v>74</v>
      </c>
      <c r="C93" s="130" t="s">
        <v>8</v>
      </c>
      <c r="D93" s="130" t="s">
        <v>60</v>
      </c>
      <c r="E93" s="130" t="s">
        <v>178</v>
      </c>
      <c r="F93" s="129" t="s">
        <v>180</v>
      </c>
      <c r="G93" s="152" t="s">
        <v>35</v>
      </c>
      <c r="H93" s="152" t="s">
        <v>167</v>
      </c>
      <c r="I93" s="152" t="s">
        <v>134</v>
      </c>
      <c r="J93" s="123">
        <f>'Приложение 2'!J103</f>
        <v>1.2</v>
      </c>
      <c r="K93" s="123">
        <f>'Приложение 2'!K103</f>
        <v>1.2</v>
      </c>
      <c r="L93" s="123">
        <f>'Приложение 2'!L103</f>
        <v>1.1000000000000001</v>
      </c>
    </row>
    <row r="94" spans="1:12" ht="29.25" customHeight="1">
      <c r="A94" s="128" t="str">
        <f>'Приложение 2'!A68</f>
        <v>Мероприятия по землеустройству и землепользованию</v>
      </c>
      <c r="B94" s="130" t="s">
        <v>74</v>
      </c>
      <c r="C94" s="130" t="s">
        <v>8</v>
      </c>
      <c r="D94" s="130" t="s">
        <v>60</v>
      </c>
      <c r="E94" s="130" t="s">
        <v>230</v>
      </c>
      <c r="F94" s="129"/>
      <c r="G94" s="152"/>
      <c r="H94" s="152"/>
      <c r="I94" s="152"/>
      <c r="J94" s="123">
        <f>J95</f>
        <v>7</v>
      </c>
      <c r="K94" s="123"/>
      <c r="L94" s="123"/>
    </row>
    <row r="95" spans="1:12" ht="44.25" customHeight="1">
      <c r="A95" s="128" t="str">
        <f>'Приложение 2'!A69</f>
        <v>Закупка товаров, работ и услуг для обеспечения государственных (муниципальных) нужд</v>
      </c>
      <c r="B95" s="130" t="s">
        <v>74</v>
      </c>
      <c r="C95" s="130" t="s">
        <v>8</v>
      </c>
      <c r="D95" s="130" t="s">
        <v>60</v>
      </c>
      <c r="E95" s="130" t="s">
        <v>230</v>
      </c>
      <c r="F95" s="129" t="s">
        <v>64</v>
      </c>
      <c r="G95" s="152"/>
      <c r="H95" s="152"/>
      <c r="I95" s="152"/>
      <c r="J95" s="123">
        <f>J96</f>
        <v>7</v>
      </c>
      <c r="K95" s="123"/>
      <c r="L95" s="123"/>
    </row>
    <row r="96" spans="1:12" ht="61.5" customHeight="1">
      <c r="A96" s="128" t="str">
        <f>'Приложение 2'!A70</f>
        <v>Иные закупки товаров, работ и услуг для обеспечения государственных (муниципальных) нужд</v>
      </c>
      <c r="B96" s="130" t="s">
        <v>74</v>
      </c>
      <c r="C96" s="130" t="s">
        <v>8</v>
      </c>
      <c r="D96" s="130" t="s">
        <v>60</v>
      </c>
      <c r="E96" s="130" t="s">
        <v>230</v>
      </c>
      <c r="F96" s="129" t="s">
        <v>65</v>
      </c>
      <c r="G96" s="152"/>
      <c r="H96" s="152"/>
      <c r="I96" s="152"/>
      <c r="J96" s="123">
        <f>J97</f>
        <v>7</v>
      </c>
      <c r="K96" s="123"/>
      <c r="L96" s="123"/>
    </row>
    <row r="97" spans="1:12" ht="16.5" customHeight="1">
      <c r="A97" s="128" t="str">
        <f>'Приложение 2'!A58</f>
        <v>Национальная экономика</v>
      </c>
      <c r="B97" s="130" t="s">
        <v>74</v>
      </c>
      <c r="C97" s="130" t="s">
        <v>8</v>
      </c>
      <c r="D97" s="130" t="s">
        <v>60</v>
      </c>
      <c r="E97" s="130" t="s">
        <v>230</v>
      </c>
      <c r="F97" s="129" t="s">
        <v>65</v>
      </c>
      <c r="G97" s="187" t="s">
        <v>42</v>
      </c>
      <c r="H97" s="152"/>
      <c r="I97" s="152"/>
      <c r="J97" s="123">
        <f>J98</f>
        <v>7</v>
      </c>
      <c r="K97" s="123"/>
      <c r="L97" s="123"/>
    </row>
    <row r="98" spans="1:12" ht="31.5" customHeight="1">
      <c r="A98" s="128" t="str">
        <f>'Приложение 2'!A65</f>
        <v>Другие вопросы в облости национальной экономики</v>
      </c>
      <c r="B98" s="130" t="s">
        <v>74</v>
      </c>
      <c r="C98" s="130" t="s">
        <v>8</v>
      </c>
      <c r="D98" s="130" t="s">
        <v>60</v>
      </c>
      <c r="E98" s="130" t="s">
        <v>230</v>
      </c>
      <c r="F98" s="129" t="s">
        <v>65</v>
      </c>
      <c r="G98" s="187" t="s">
        <v>42</v>
      </c>
      <c r="H98" s="187" t="s">
        <v>20</v>
      </c>
      <c r="I98" s="152"/>
      <c r="J98" s="123">
        <f>J99</f>
        <v>7</v>
      </c>
      <c r="K98" s="123"/>
      <c r="L98" s="123"/>
    </row>
    <row r="99" spans="1:12" ht="78.75" customHeight="1">
      <c r="A99" s="128" t="str">
        <f>A93</f>
        <v>Администрация Константиновского сельского поселения Ромодановского муниципального района Республики Мордовия</v>
      </c>
      <c r="B99" s="130" t="s">
        <v>74</v>
      </c>
      <c r="C99" s="130" t="s">
        <v>8</v>
      </c>
      <c r="D99" s="130" t="s">
        <v>60</v>
      </c>
      <c r="E99" s="130" t="s">
        <v>230</v>
      </c>
      <c r="F99" s="129" t="s">
        <v>65</v>
      </c>
      <c r="G99" s="187" t="s">
        <v>42</v>
      </c>
      <c r="H99" s="187" t="s">
        <v>20</v>
      </c>
      <c r="I99" s="187" t="s">
        <v>134</v>
      </c>
      <c r="J99" s="123">
        <f>'Приложение 2'!J70</f>
        <v>7</v>
      </c>
      <c r="K99" s="123"/>
      <c r="L99" s="123"/>
    </row>
    <row r="100" spans="1:12" ht="135.75" customHeight="1">
      <c r="A100" s="128" t="str">
        <f>'Приложение 2'!A75</f>
        <v>Иные межбюджетные трасфертына осуществление полномочий по организации в границах поселения электро-,газо-и водоснабжения населения,водоотведения в пределахполномочий,установленных законодательством Российской Федерации</v>
      </c>
      <c r="B100" s="130" t="s">
        <v>74</v>
      </c>
      <c r="C100" s="130" t="s">
        <v>8</v>
      </c>
      <c r="D100" s="130" t="s">
        <v>60</v>
      </c>
      <c r="E100" s="130" t="s">
        <v>233</v>
      </c>
      <c r="F100" s="129"/>
      <c r="G100" s="187"/>
      <c r="H100" s="187"/>
      <c r="I100" s="187"/>
      <c r="J100" s="123">
        <f>J101</f>
        <v>19.899999999999999</v>
      </c>
      <c r="K100" s="123"/>
      <c r="L100" s="123"/>
    </row>
    <row r="101" spans="1:12" ht="43.5" customHeight="1">
      <c r="A101" s="128" t="str">
        <f>'Приложение 2'!A76</f>
        <v>Закупка товаров, работ и услуг для обеспечения государственных (муниципальных) нужд</v>
      </c>
      <c r="B101" s="130" t="s">
        <v>74</v>
      </c>
      <c r="C101" s="130" t="s">
        <v>8</v>
      </c>
      <c r="D101" s="130" t="s">
        <v>60</v>
      </c>
      <c r="E101" s="130" t="s">
        <v>233</v>
      </c>
      <c r="F101" s="129" t="s">
        <v>64</v>
      </c>
      <c r="G101" s="187"/>
      <c r="H101" s="187"/>
      <c r="I101" s="187"/>
      <c r="J101" s="123">
        <f>J102</f>
        <v>19.899999999999999</v>
      </c>
      <c r="K101" s="123"/>
      <c r="L101" s="123"/>
    </row>
    <row r="102" spans="1:12" ht="57.75" customHeight="1">
      <c r="A102" s="128" t="str">
        <f>'Приложение 2'!A77</f>
        <v>Иные закупки товаров, работ и услуг для обеспечения государственных (муниципальных) нужд</v>
      </c>
      <c r="B102" s="130" t="s">
        <v>74</v>
      </c>
      <c r="C102" s="130" t="s">
        <v>8</v>
      </c>
      <c r="D102" s="130" t="s">
        <v>60</v>
      </c>
      <c r="E102" s="130" t="s">
        <v>233</v>
      </c>
      <c r="F102" s="129" t="s">
        <v>65</v>
      </c>
      <c r="G102" s="187"/>
      <c r="H102" s="187"/>
      <c r="I102" s="187"/>
      <c r="J102" s="123">
        <f>J103</f>
        <v>19.899999999999999</v>
      </c>
      <c r="K102" s="123"/>
      <c r="L102" s="123"/>
    </row>
    <row r="103" spans="1:12" ht="17.25" customHeight="1">
      <c r="A103" s="128" t="str">
        <f>'Приложение 2'!A71</f>
        <v>Жилищно-коммунальное хозяйство</v>
      </c>
      <c r="B103" s="130" t="s">
        <v>74</v>
      </c>
      <c r="C103" s="130" t="s">
        <v>8</v>
      </c>
      <c r="D103" s="130" t="s">
        <v>60</v>
      </c>
      <c r="E103" s="130" t="s">
        <v>233</v>
      </c>
      <c r="F103" s="129" t="s">
        <v>65</v>
      </c>
      <c r="G103" s="188" t="s">
        <v>46</v>
      </c>
      <c r="H103" s="187"/>
      <c r="I103" s="187"/>
      <c r="J103" s="123">
        <f>J104</f>
        <v>19.899999999999999</v>
      </c>
      <c r="K103" s="123"/>
      <c r="L103" s="123"/>
    </row>
    <row r="104" spans="1:12" ht="18.75" customHeight="1">
      <c r="A104" s="128" t="str">
        <f>'Приложение 2'!A72</f>
        <v>Коммунальное хозяйства</v>
      </c>
      <c r="B104" s="130" t="s">
        <v>74</v>
      </c>
      <c r="C104" s="130" t="s">
        <v>8</v>
      </c>
      <c r="D104" s="130" t="s">
        <v>60</v>
      </c>
      <c r="E104" s="130" t="s">
        <v>233</v>
      </c>
      <c r="F104" s="129" t="s">
        <v>65</v>
      </c>
      <c r="G104" s="188" t="s">
        <v>46</v>
      </c>
      <c r="H104" s="188" t="s">
        <v>37</v>
      </c>
      <c r="I104" s="187"/>
      <c r="J104" s="123">
        <f>J105</f>
        <v>19.899999999999999</v>
      </c>
      <c r="K104" s="123"/>
      <c r="L104" s="123"/>
    </row>
    <row r="105" spans="1:12" ht="78.75" customHeight="1">
      <c r="A105" s="128" t="str">
        <f>A99</f>
        <v>Администрация Константиновского сельского поселения Ромодановского муниципального района Республики Мордовия</v>
      </c>
      <c r="B105" s="130" t="s">
        <v>74</v>
      </c>
      <c r="C105" s="130" t="s">
        <v>8</v>
      </c>
      <c r="D105" s="130" t="s">
        <v>60</v>
      </c>
      <c r="E105" s="130" t="s">
        <v>233</v>
      </c>
      <c r="F105" s="129" t="s">
        <v>65</v>
      </c>
      <c r="G105" s="188" t="s">
        <v>46</v>
      </c>
      <c r="H105" s="188" t="s">
        <v>37</v>
      </c>
      <c r="I105" s="188" t="s">
        <v>134</v>
      </c>
      <c r="J105" s="123">
        <f>'Приложение 2'!J77</f>
        <v>19.899999999999999</v>
      </c>
      <c r="K105" s="123"/>
      <c r="L105" s="123"/>
    </row>
    <row r="106" spans="1:12" ht="111" customHeight="1">
      <c r="A106" s="128" t="str">
        <f>'Приложение 2'!A78</f>
        <v>Иные межбюджетные трансферты на осуществление полномочий по учатию в организации деятельности по накоплению( в том числе раздельному накоплению) и транспортированию твердых коммунальных отходов</v>
      </c>
      <c r="B106" s="130" t="s">
        <v>74</v>
      </c>
      <c r="C106" s="130" t="s">
        <v>8</v>
      </c>
      <c r="D106" s="130" t="s">
        <v>60</v>
      </c>
      <c r="E106" s="130" t="s">
        <v>222</v>
      </c>
      <c r="F106" s="129"/>
      <c r="G106" s="152"/>
      <c r="H106" s="152"/>
      <c r="I106" s="152"/>
      <c r="J106" s="123">
        <f>J107</f>
        <v>38</v>
      </c>
      <c r="K106" s="123"/>
      <c r="L106" s="123"/>
    </row>
    <row r="107" spans="1:12" ht="47.25" customHeight="1">
      <c r="A107" s="128" t="str">
        <f>'Приложение 2'!A79</f>
        <v>Закупка товаров, работ и услуг для обеспечения государственных (муниципальных) нужд</v>
      </c>
      <c r="B107" s="130" t="s">
        <v>74</v>
      </c>
      <c r="C107" s="130" t="s">
        <v>8</v>
      </c>
      <c r="D107" s="130" t="s">
        <v>60</v>
      </c>
      <c r="E107" s="130" t="s">
        <v>222</v>
      </c>
      <c r="F107" s="129" t="s">
        <v>64</v>
      </c>
      <c r="G107" s="152"/>
      <c r="H107" s="152"/>
      <c r="I107" s="152"/>
      <c r="J107" s="123">
        <f>J108</f>
        <v>38</v>
      </c>
      <c r="K107" s="123"/>
      <c r="L107" s="123"/>
    </row>
    <row r="108" spans="1:12" ht="63.75" customHeight="1">
      <c r="A108" s="128" t="str">
        <f>'Приложение 2'!A80</f>
        <v>Иные закупки товаров, работ и услуг для обеспечения государственных (муниципальных) нужд</v>
      </c>
      <c r="B108" s="130" t="s">
        <v>74</v>
      </c>
      <c r="C108" s="130" t="s">
        <v>8</v>
      </c>
      <c r="D108" s="130" t="s">
        <v>60</v>
      </c>
      <c r="E108" s="130" t="s">
        <v>222</v>
      </c>
      <c r="F108" s="129" t="s">
        <v>65</v>
      </c>
      <c r="G108" s="152"/>
      <c r="H108" s="152"/>
      <c r="I108" s="152"/>
      <c r="J108" s="123">
        <f>J109</f>
        <v>38</v>
      </c>
      <c r="K108" s="123"/>
      <c r="L108" s="123"/>
    </row>
    <row r="109" spans="1:12" ht="17.25" customHeight="1">
      <c r="A109" s="128" t="str">
        <f>'Приложение 2'!A71</f>
        <v>Жилищно-коммунальное хозяйство</v>
      </c>
      <c r="B109" s="130" t="s">
        <v>74</v>
      </c>
      <c r="C109" s="130" t="s">
        <v>8</v>
      </c>
      <c r="D109" s="130" t="s">
        <v>60</v>
      </c>
      <c r="E109" s="130" t="s">
        <v>222</v>
      </c>
      <c r="F109" s="129" t="s">
        <v>65</v>
      </c>
      <c r="G109" s="182" t="s">
        <v>46</v>
      </c>
      <c r="H109" s="152"/>
      <c r="I109" s="152"/>
      <c r="J109" s="123">
        <f>J110</f>
        <v>38</v>
      </c>
      <c r="K109" s="123"/>
      <c r="L109" s="123"/>
    </row>
    <row r="110" spans="1:12" ht="16.5" customHeight="1">
      <c r="A110" s="128" t="str">
        <f>'Приложение 2'!A72</f>
        <v>Коммунальное хозяйства</v>
      </c>
      <c r="B110" s="130" t="s">
        <v>74</v>
      </c>
      <c r="C110" s="130" t="s">
        <v>8</v>
      </c>
      <c r="D110" s="130" t="s">
        <v>60</v>
      </c>
      <c r="E110" s="130" t="s">
        <v>222</v>
      </c>
      <c r="F110" s="129" t="s">
        <v>65</v>
      </c>
      <c r="G110" s="182" t="s">
        <v>46</v>
      </c>
      <c r="H110" s="182" t="s">
        <v>37</v>
      </c>
      <c r="I110" s="152"/>
      <c r="J110" s="123">
        <f>J111</f>
        <v>38</v>
      </c>
      <c r="K110" s="123"/>
      <c r="L110" s="123"/>
    </row>
    <row r="111" spans="1:12" ht="75" customHeight="1">
      <c r="A111" s="128" t="str">
        <f>A93</f>
        <v>Администрация Константиновского сельского поселения Ромодановского муниципального района Республики Мордовия</v>
      </c>
      <c r="B111" s="130" t="s">
        <v>74</v>
      </c>
      <c r="C111" s="130" t="s">
        <v>8</v>
      </c>
      <c r="D111" s="130" t="s">
        <v>60</v>
      </c>
      <c r="E111" s="130" t="s">
        <v>222</v>
      </c>
      <c r="F111" s="129" t="s">
        <v>65</v>
      </c>
      <c r="G111" s="182" t="s">
        <v>46</v>
      </c>
      <c r="H111" s="182" t="s">
        <v>37</v>
      </c>
      <c r="I111" s="182" t="s">
        <v>134</v>
      </c>
      <c r="J111" s="123">
        <f>'Приложение 2'!J80</f>
        <v>38</v>
      </c>
      <c r="K111" s="123"/>
      <c r="L111" s="123"/>
    </row>
    <row r="112" spans="1:12" ht="102.75" customHeight="1">
      <c r="A112" s="128" t="str">
        <f>'Приложение 2'!A53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112" s="130" t="s">
        <v>74</v>
      </c>
      <c r="C112" s="130" t="s">
        <v>8</v>
      </c>
      <c r="D112" s="130" t="s">
        <v>60</v>
      </c>
      <c r="E112" s="130" t="s">
        <v>118</v>
      </c>
      <c r="F112" s="129"/>
      <c r="G112" s="152"/>
      <c r="H112" s="152"/>
      <c r="I112" s="152"/>
      <c r="J112" s="123">
        <f>J113+J118</f>
        <v>160.1</v>
      </c>
      <c r="K112" s="123">
        <f>K113+K118</f>
        <v>173.9</v>
      </c>
      <c r="L112" s="123">
        <f>L113+L118</f>
        <v>180.2</v>
      </c>
    </row>
    <row r="113" spans="1:12" ht="120.75" customHeight="1">
      <c r="A113" s="128" t="str">
        <f>'Приложение 2'!A54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13" s="130" t="s">
        <v>74</v>
      </c>
      <c r="C113" s="130" t="s">
        <v>8</v>
      </c>
      <c r="D113" s="130" t="s">
        <v>60</v>
      </c>
      <c r="E113" s="130" t="s">
        <v>118</v>
      </c>
      <c r="F113" s="129" t="s">
        <v>62</v>
      </c>
      <c r="G113" s="152"/>
      <c r="H113" s="152"/>
      <c r="I113" s="152"/>
      <c r="J113" s="123">
        <f t="shared" ref="J113:L116" si="27">J114</f>
        <v>157.1</v>
      </c>
      <c r="K113" s="123">
        <f t="shared" si="27"/>
        <v>168.9</v>
      </c>
      <c r="L113" s="123">
        <f t="shared" si="27"/>
        <v>175.2</v>
      </c>
    </row>
    <row r="114" spans="1:12" ht="49.5" customHeight="1">
      <c r="A114" s="128" t="str">
        <f>'Приложение 2'!A55</f>
        <v>Расходы на выплаты персоналу государственных (муниципальных) органов</v>
      </c>
      <c r="B114" s="130" t="s">
        <v>74</v>
      </c>
      <c r="C114" s="130" t="s">
        <v>8</v>
      </c>
      <c r="D114" s="130" t="s">
        <v>60</v>
      </c>
      <c r="E114" s="130" t="s">
        <v>118</v>
      </c>
      <c r="F114" s="129" t="s">
        <v>63</v>
      </c>
      <c r="G114" s="152"/>
      <c r="H114" s="152"/>
      <c r="I114" s="152"/>
      <c r="J114" s="123">
        <f t="shared" si="27"/>
        <v>157.1</v>
      </c>
      <c r="K114" s="123">
        <f t="shared" si="27"/>
        <v>168.9</v>
      </c>
      <c r="L114" s="123">
        <f t="shared" si="27"/>
        <v>175.2</v>
      </c>
    </row>
    <row r="115" spans="1:12" ht="15" customHeight="1">
      <c r="A115" s="128" t="str">
        <f>'Приложение 2'!A49</f>
        <v>Национальная оборона</v>
      </c>
      <c r="B115" s="130" t="s">
        <v>74</v>
      </c>
      <c r="C115" s="130" t="s">
        <v>8</v>
      </c>
      <c r="D115" s="130" t="s">
        <v>60</v>
      </c>
      <c r="E115" s="130" t="s">
        <v>118</v>
      </c>
      <c r="F115" s="129" t="s">
        <v>63</v>
      </c>
      <c r="G115" s="157" t="s">
        <v>37</v>
      </c>
      <c r="H115" s="152"/>
      <c r="I115" s="152"/>
      <c r="J115" s="123">
        <f t="shared" si="27"/>
        <v>157.1</v>
      </c>
      <c r="K115" s="123">
        <f t="shared" si="27"/>
        <v>168.9</v>
      </c>
      <c r="L115" s="123">
        <f t="shared" si="27"/>
        <v>175.2</v>
      </c>
    </row>
    <row r="116" spans="1:12" ht="33.75" customHeight="1">
      <c r="A116" s="128" t="str">
        <f>'Приложение 2'!A50</f>
        <v>Мобилизационная и вневойсковая подготовка</v>
      </c>
      <c r="B116" s="130" t="s">
        <v>74</v>
      </c>
      <c r="C116" s="130" t="s">
        <v>8</v>
      </c>
      <c r="D116" s="130" t="s">
        <v>60</v>
      </c>
      <c r="E116" s="130" t="s">
        <v>118</v>
      </c>
      <c r="F116" s="129" t="s">
        <v>63</v>
      </c>
      <c r="G116" s="157" t="s">
        <v>37</v>
      </c>
      <c r="H116" s="157" t="s">
        <v>50</v>
      </c>
      <c r="I116" s="152"/>
      <c r="J116" s="123">
        <f t="shared" si="27"/>
        <v>157.1</v>
      </c>
      <c r="K116" s="123">
        <f t="shared" si="27"/>
        <v>168.9</v>
      </c>
      <c r="L116" s="123">
        <f t="shared" si="27"/>
        <v>175.2</v>
      </c>
    </row>
    <row r="117" spans="1:12" ht="78.75" customHeight="1">
      <c r="A117" s="128" t="str">
        <f>A122</f>
        <v>Администрация Константиновского сельского поселения Ромодановского муниципального района Республики Мордовия</v>
      </c>
      <c r="B117" s="130" t="s">
        <v>74</v>
      </c>
      <c r="C117" s="130" t="s">
        <v>8</v>
      </c>
      <c r="D117" s="130" t="s">
        <v>60</v>
      </c>
      <c r="E117" s="130" t="s">
        <v>118</v>
      </c>
      <c r="F117" s="129" t="s">
        <v>63</v>
      </c>
      <c r="G117" s="157" t="s">
        <v>37</v>
      </c>
      <c r="H117" s="157" t="s">
        <v>50</v>
      </c>
      <c r="I117" s="157" t="s">
        <v>134</v>
      </c>
      <c r="J117" s="123">
        <f>'Приложение 2'!J55</f>
        <v>157.1</v>
      </c>
      <c r="K117" s="123">
        <f>'Приложение 2'!K55</f>
        <v>168.9</v>
      </c>
      <c r="L117" s="123">
        <f>'Приложение 2'!L55</f>
        <v>175.2</v>
      </c>
    </row>
    <row r="118" spans="1:12" ht="48.75" customHeight="1">
      <c r="A118" s="128" t="str">
        <f>'Приложение 2'!A56</f>
        <v>Закупка товаров, работ и услуг для обеспечения государственных (муниципальных) нужд</v>
      </c>
      <c r="B118" s="130" t="s">
        <v>74</v>
      </c>
      <c r="C118" s="130" t="s">
        <v>8</v>
      </c>
      <c r="D118" s="130" t="s">
        <v>60</v>
      </c>
      <c r="E118" s="130" t="s">
        <v>118</v>
      </c>
      <c r="F118" s="129" t="s">
        <v>64</v>
      </c>
      <c r="G118" s="152"/>
      <c r="H118" s="152"/>
      <c r="I118" s="152"/>
      <c r="J118" s="123">
        <f t="shared" ref="J118:L121" si="28">J119</f>
        <v>3</v>
      </c>
      <c r="K118" s="123">
        <f t="shared" si="28"/>
        <v>5</v>
      </c>
      <c r="L118" s="123">
        <f t="shared" si="28"/>
        <v>5</v>
      </c>
    </row>
    <row r="119" spans="1:12" ht="60" customHeight="1">
      <c r="A119" s="128" t="str">
        <f>'Приложение 2'!A57</f>
        <v>Иные закупки товаров, работ и услуг для обеспечения государственных (муниципальных) нужд</v>
      </c>
      <c r="B119" s="130" t="s">
        <v>74</v>
      </c>
      <c r="C119" s="130" t="s">
        <v>8</v>
      </c>
      <c r="D119" s="130" t="s">
        <v>60</v>
      </c>
      <c r="E119" s="130" t="s">
        <v>118</v>
      </c>
      <c r="F119" s="129" t="s">
        <v>65</v>
      </c>
      <c r="G119" s="152"/>
      <c r="H119" s="152"/>
      <c r="I119" s="152"/>
      <c r="J119" s="123">
        <f t="shared" si="28"/>
        <v>3</v>
      </c>
      <c r="K119" s="123">
        <f t="shared" si="28"/>
        <v>5</v>
      </c>
      <c r="L119" s="123">
        <f t="shared" si="28"/>
        <v>5</v>
      </c>
    </row>
    <row r="120" spans="1:12" ht="20.25" customHeight="1">
      <c r="A120" s="128" t="str">
        <f>'Приложение 3'!A49</f>
        <v>Национальная оборона</v>
      </c>
      <c r="B120" s="130" t="s">
        <v>74</v>
      </c>
      <c r="C120" s="130" t="s">
        <v>8</v>
      </c>
      <c r="D120" s="130" t="s">
        <v>60</v>
      </c>
      <c r="E120" s="130" t="s">
        <v>118</v>
      </c>
      <c r="F120" s="129" t="s">
        <v>65</v>
      </c>
      <c r="G120" s="155" t="s">
        <v>37</v>
      </c>
      <c r="H120" s="152"/>
      <c r="I120" s="152"/>
      <c r="J120" s="123">
        <f t="shared" si="28"/>
        <v>3</v>
      </c>
      <c r="K120" s="123">
        <f t="shared" si="28"/>
        <v>5</v>
      </c>
      <c r="L120" s="123">
        <f t="shared" si="28"/>
        <v>5</v>
      </c>
    </row>
    <row r="121" spans="1:12" ht="29.25" customHeight="1">
      <c r="A121" s="128" t="str">
        <f>'Приложение 3'!A50</f>
        <v>Мобилизационная и вневойсковая подготовка</v>
      </c>
      <c r="B121" s="130" t="s">
        <v>74</v>
      </c>
      <c r="C121" s="130" t="s">
        <v>8</v>
      </c>
      <c r="D121" s="130" t="s">
        <v>60</v>
      </c>
      <c r="E121" s="130" t="s">
        <v>118</v>
      </c>
      <c r="F121" s="129" t="s">
        <v>65</v>
      </c>
      <c r="G121" s="155" t="s">
        <v>37</v>
      </c>
      <c r="H121" s="155" t="s">
        <v>50</v>
      </c>
      <c r="I121" s="152"/>
      <c r="J121" s="123">
        <f t="shared" si="28"/>
        <v>3</v>
      </c>
      <c r="K121" s="123">
        <f t="shared" si="28"/>
        <v>5</v>
      </c>
      <c r="L121" s="123">
        <f t="shared" si="28"/>
        <v>5</v>
      </c>
    </row>
    <row r="122" spans="1:12" ht="75" customHeight="1">
      <c r="A122" s="128" t="str">
        <f>A93</f>
        <v>Администрация Константиновского сельского поселения Ромодановского муниципального района Республики Мордовия</v>
      </c>
      <c r="B122" s="130" t="s">
        <v>74</v>
      </c>
      <c r="C122" s="130" t="s">
        <v>8</v>
      </c>
      <c r="D122" s="130" t="s">
        <v>60</v>
      </c>
      <c r="E122" s="130" t="s">
        <v>118</v>
      </c>
      <c r="F122" s="129" t="s">
        <v>65</v>
      </c>
      <c r="G122" s="155" t="s">
        <v>37</v>
      </c>
      <c r="H122" s="155" t="s">
        <v>50</v>
      </c>
      <c r="I122" s="155" t="s">
        <v>134</v>
      </c>
      <c r="J122" s="123">
        <f>'Приложение 2'!J57</f>
        <v>3</v>
      </c>
      <c r="K122" s="123">
        <f>'Приложение 2'!K57</f>
        <v>5</v>
      </c>
      <c r="L122" s="123">
        <f>'Приложение 2'!L57</f>
        <v>5</v>
      </c>
    </row>
    <row r="123" spans="1:12" ht="194.25" customHeight="1">
      <c r="A123" s="128" t="str">
        <f>'Приложение 2'!A34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23" s="130">
        <v>89</v>
      </c>
      <c r="C123" s="130">
        <v>1</v>
      </c>
      <c r="D123" s="130" t="s">
        <v>60</v>
      </c>
      <c r="E123" s="130" t="s">
        <v>73</v>
      </c>
      <c r="F123" s="129"/>
      <c r="G123" s="124"/>
      <c r="H123" s="124"/>
      <c r="I123" s="124"/>
      <c r="J123" s="123">
        <f t="shared" ref="J123:L126" si="29">J124</f>
        <v>0.4</v>
      </c>
      <c r="K123" s="123">
        <f t="shared" si="29"/>
        <v>0.4</v>
      </c>
      <c r="L123" s="123">
        <f t="shared" si="29"/>
        <v>0.4</v>
      </c>
    </row>
    <row r="124" spans="1:12" ht="45.75" customHeight="1">
      <c r="A124" s="128" t="s">
        <v>169</v>
      </c>
      <c r="B124" s="130">
        <v>89</v>
      </c>
      <c r="C124" s="130">
        <v>1</v>
      </c>
      <c r="D124" s="130" t="s">
        <v>60</v>
      </c>
      <c r="E124" s="130" t="s">
        <v>73</v>
      </c>
      <c r="F124" s="129" t="s">
        <v>64</v>
      </c>
      <c r="G124" s="124"/>
      <c r="H124" s="124"/>
      <c r="I124" s="124"/>
      <c r="J124" s="123">
        <f t="shared" si="29"/>
        <v>0.4</v>
      </c>
      <c r="K124" s="123">
        <f t="shared" ref="K124:K126" si="30">K125</f>
        <v>0.4</v>
      </c>
      <c r="L124" s="123">
        <f t="shared" ref="L124:L126" si="31">L125</f>
        <v>0.4</v>
      </c>
    </row>
    <row r="125" spans="1:12" ht="60">
      <c r="A125" s="128" t="s">
        <v>43</v>
      </c>
      <c r="B125" s="130">
        <v>89</v>
      </c>
      <c r="C125" s="130">
        <v>1</v>
      </c>
      <c r="D125" s="130" t="s">
        <v>60</v>
      </c>
      <c r="E125" s="130" t="s">
        <v>73</v>
      </c>
      <c r="F125" s="129" t="s">
        <v>65</v>
      </c>
      <c r="G125" s="124"/>
      <c r="H125" s="124"/>
      <c r="I125" s="124"/>
      <c r="J125" s="123">
        <f t="shared" si="29"/>
        <v>0.4</v>
      </c>
      <c r="K125" s="123">
        <f t="shared" si="30"/>
        <v>0.4</v>
      </c>
      <c r="L125" s="123">
        <f t="shared" si="31"/>
        <v>0.4</v>
      </c>
    </row>
    <row r="126" spans="1:12" ht="15">
      <c r="A126" s="128" t="s">
        <v>34</v>
      </c>
      <c r="B126" s="130">
        <v>89</v>
      </c>
      <c r="C126" s="130">
        <v>1</v>
      </c>
      <c r="D126" s="130" t="s">
        <v>60</v>
      </c>
      <c r="E126" s="130" t="s">
        <v>73</v>
      </c>
      <c r="F126" s="129" t="s">
        <v>65</v>
      </c>
      <c r="G126" s="126" t="s">
        <v>35</v>
      </c>
      <c r="H126" s="126"/>
      <c r="I126" s="126"/>
      <c r="J126" s="123">
        <f t="shared" si="29"/>
        <v>0.4</v>
      </c>
      <c r="K126" s="123">
        <f t="shared" si="30"/>
        <v>0.4</v>
      </c>
      <c r="L126" s="123">
        <f t="shared" si="31"/>
        <v>0.4</v>
      </c>
    </row>
    <row r="127" spans="1:12" ht="81.75" customHeight="1">
      <c r="A127" s="24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27" s="130">
        <v>89</v>
      </c>
      <c r="C127" s="130">
        <v>1</v>
      </c>
      <c r="D127" s="130" t="s">
        <v>60</v>
      </c>
      <c r="E127" s="130" t="s">
        <v>73</v>
      </c>
      <c r="F127" s="129" t="s">
        <v>65</v>
      </c>
      <c r="G127" s="126" t="s">
        <v>35</v>
      </c>
      <c r="H127" s="126" t="s">
        <v>42</v>
      </c>
      <c r="I127" s="126"/>
      <c r="J127" s="123">
        <f>J128</f>
        <v>0.4</v>
      </c>
      <c r="K127" s="123">
        <f>K128</f>
        <v>0.4</v>
      </c>
      <c r="L127" s="123">
        <f>L128</f>
        <v>0.4</v>
      </c>
    </row>
    <row r="128" spans="1:12" ht="77.25" customHeight="1">
      <c r="A128" s="24" t="str">
        <f>A134</f>
        <v>Администрация Константиновского сельского поселения Ромодановского муниципального района Республики Мордовия</v>
      </c>
      <c r="B128" s="130" t="s">
        <v>74</v>
      </c>
      <c r="C128" s="130" t="s">
        <v>8</v>
      </c>
      <c r="D128" s="130" t="s">
        <v>60</v>
      </c>
      <c r="E128" s="130" t="s">
        <v>73</v>
      </c>
      <c r="F128" s="129" t="s">
        <v>65</v>
      </c>
      <c r="G128" s="153" t="s">
        <v>35</v>
      </c>
      <c r="H128" s="153" t="s">
        <v>42</v>
      </c>
      <c r="I128" s="153" t="s">
        <v>134</v>
      </c>
      <c r="J128" s="123">
        <v>0.4</v>
      </c>
      <c r="K128" s="123">
        <v>0.4</v>
      </c>
      <c r="L128" s="123">
        <v>0.4</v>
      </c>
    </row>
    <row r="129" spans="1:12" ht="45" customHeight="1">
      <c r="A129" s="24" t="str">
        <f>'Приложение 2'!A81</f>
        <v>Оформление прав собственности на бесхозяйные объекты инженерной инфраструктуры</v>
      </c>
      <c r="B129" s="130" t="s">
        <v>74</v>
      </c>
      <c r="C129" s="130" t="s">
        <v>8</v>
      </c>
      <c r="D129" s="130" t="s">
        <v>60</v>
      </c>
      <c r="E129" s="130" t="s">
        <v>203</v>
      </c>
      <c r="F129" s="129"/>
      <c r="G129" s="126"/>
      <c r="H129" s="126"/>
      <c r="I129" s="126"/>
      <c r="J129" s="123">
        <f>J130</f>
        <v>300</v>
      </c>
      <c r="K129" s="123"/>
      <c r="L129" s="123"/>
    </row>
    <row r="130" spans="1:12" ht="44.25" customHeight="1">
      <c r="A130" s="24" t="str">
        <f>'Приложение 2'!A82</f>
        <v>Закупка товаров, работ и услуг для обеспечения государственных (муниципальных) нужд</v>
      </c>
      <c r="B130" s="130" t="s">
        <v>74</v>
      </c>
      <c r="C130" s="130" t="s">
        <v>8</v>
      </c>
      <c r="D130" s="130" t="s">
        <v>60</v>
      </c>
      <c r="E130" s="130" t="s">
        <v>203</v>
      </c>
      <c r="F130" s="129" t="s">
        <v>64</v>
      </c>
      <c r="G130" s="126"/>
      <c r="H130" s="126"/>
      <c r="I130" s="126"/>
      <c r="J130" s="123">
        <f>J131</f>
        <v>300</v>
      </c>
      <c r="K130" s="123"/>
      <c r="L130" s="123"/>
    </row>
    <row r="131" spans="1:12" ht="63" customHeight="1">
      <c r="A131" s="24" t="str">
        <f>'Приложение 2'!A83</f>
        <v>Иные закупки товаров, работ и услуг для обеспечения государственных (муниципальных) нужд</v>
      </c>
      <c r="B131" s="130" t="s">
        <v>74</v>
      </c>
      <c r="C131" s="130" t="s">
        <v>8</v>
      </c>
      <c r="D131" s="130" t="s">
        <v>60</v>
      </c>
      <c r="E131" s="130" t="s">
        <v>203</v>
      </c>
      <c r="F131" s="129" t="s">
        <v>65</v>
      </c>
      <c r="G131" s="126"/>
      <c r="H131" s="126"/>
      <c r="I131" s="126"/>
      <c r="J131" s="123">
        <f>J132</f>
        <v>300</v>
      </c>
      <c r="K131" s="123"/>
      <c r="L131" s="123"/>
    </row>
    <row r="132" spans="1:12" ht="20.25" customHeight="1">
      <c r="A132" s="24" t="str">
        <f>'Приложение 2'!A71</f>
        <v>Жилищно-коммунальное хозяйство</v>
      </c>
      <c r="B132" s="130" t="s">
        <v>74</v>
      </c>
      <c r="C132" s="130" t="s">
        <v>8</v>
      </c>
      <c r="D132" s="130" t="s">
        <v>60</v>
      </c>
      <c r="E132" s="130" t="s">
        <v>203</v>
      </c>
      <c r="F132" s="129" t="s">
        <v>65</v>
      </c>
      <c r="G132" s="153" t="s">
        <v>46</v>
      </c>
      <c r="H132" s="126"/>
      <c r="I132" s="126"/>
      <c r="J132" s="123">
        <f>J133</f>
        <v>300</v>
      </c>
      <c r="K132" s="123"/>
      <c r="L132" s="123"/>
    </row>
    <row r="133" spans="1:12" ht="19.5" customHeight="1">
      <c r="A133" s="24" t="str">
        <f>'Приложение 2'!A72</f>
        <v>Коммунальное хозяйства</v>
      </c>
      <c r="B133" s="130" t="s">
        <v>74</v>
      </c>
      <c r="C133" s="130" t="s">
        <v>8</v>
      </c>
      <c r="D133" s="130" t="s">
        <v>60</v>
      </c>
      <c r="E133" s="130" t="s">
        <v>203</v>
      </c>
      <c r="F133" s="129" t="s">
        <v>65</v>
      </c>
      <c r="G133" s="153" t="s">
        <v>46</v>
      </c>
      <c r="H133" s="153" t="s">
        <v>37</v>
      </c>
      <c r="I133" s="126"/>
      <c r="J133" s="123">
        <f>J134</f>
        <v>300</v>
      </c>
      <c r="K133" s="123"/>
      <c r="L133" s="123"/>
    </row>
    <row r="134" spans="1:12" ht="75">
      <c r="A134" s="128" t="s">
        <v>148</v>
      </c>
      <c r="B134" s="130">
        <v>89</v>
      </c>
      <c r="C134" s="130">
        <v>1</v>
      </c>
      <c r="D134" s="130" t="s">
        <v>60</v>
      </c>
      <c r="E134" s="130" t="s">
        <v>203</v>
      </c>
      <c r="F134" s="129" t="s">
        <v>65</v>
      </c>
      <c r="G134" s="153" t="s">
        <v>46</v>
      </c>
      <c r="H134" s="153" t="s">
        <v>37</v>
      </c>
      <c r="I134" s="133" t="s">
        <v>134</v>
      </c>
      <c r="J134" s="123">
        <f>'Приложение 2'!J83</f>
        <v>300</v>
      </c>
      <c r="K134" s="123"/>
      <c r="L134" s="123"/>
    </row>
  </sheetData>
  <autoFilter ref="A1:L134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6614173229" right="0.23622047244094491" top="0.70866141732283472" bottom="0.62992125984251968" header="0.31496062992125984" footer="0.31496062992125984"/>
  <pageSetup paperSize="9" orientation="portrait" r:id="rId4"/>
  <headerFooter>
    <oddHeader>&amp;C&amp;P</oddHeader>
  </headerFooter>
  <rowBreaks count="1" manualBreakCount="1">
    <brk id="10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B17" zoomScale="60" zoomScaleNormal="55" workbookViewId="0">
      <selection activeCell="C26" sqref="C26"/>
    </sheetView>
  </sheetViews>
  <sheetFormatPr defaultRowHeight="12.75"/>
  <cols>
    <col min="1" max="1" width="58.6640625" style="72" customWidth="1"/>
    <col min="2" max="2" width="125" style="72" customWidth="1"/>
    <col min="3" max="3" width="27" style="72" customWidth="1"/>
    <col min="4" max="4" width="30.83203125" style="72" customWidth="1"/>
    <col min="5" max="5" width="27.5" style="72" customWidth="1"/>
    <col min="6" max="6" width="41.83203125" style="73" customWidth="1"/>
    <col min="7" max="7" width="23.6640625" style="72" customWidth="1"/>
    <col min="8" max="8" width="19.5" style="72" customWidth="1"/>
    <col min="9" max="9" width="25.5" style="72" customWidth="1"/>
    <col min="10" max="16384" width="9.33203125" style="72"/>
  </cols>
  <sheetData>
    <row r="1" spans="1:7" ht="51" hidden="1" customHeight="1">
      <c r="B1" s="117"/>
      <c r="C1" s="201"/>
      <c r="D1" s="201"/>
      <c r="E1" s="201"/>
      <c r="F1" s="71"/>
    </row>
    <row r="2" spans="1:7" ht="409.6" customHeight="1">
      <c r="A2" s="116"/>
      <c r="B2" s="115"/>
      <c r="C2" s="200" t="s">
        <v>224</v>
      </c>
      <c r="D2" s="200"/>
      <c r="E2" s="200"/>
      <c r="F2" s="38"/>
      <c r="G2" s="38"/>
    </row>
    <row r="3" spans="1:7" ht="35.25" customHeight="1">
      <c r="A3" s="199" t="s">
        <v>195</v>
      </c>
      <c r="B3" s="199"/>
      <c r="C3" s="199"/>
      <c r="D3" s="199"/>
      <c r="E3" s="199"/>
    </row>
    <row r="4" spans="1:7" ht="13.15" customHeight="1">
      <c r="A4" s="199"/>
      <c r="B4" s="199"/>
      <c r="C4" s="199"/>
      <c r="D4" s="199"/>
      <c r="E4" s="199"/>
    </row>
    <row r="5" spans="1:7" ht="83.25" customHeight="1">
      <c r="A5" s="199"/>
      <c r="B5" s="199"/>
      <c r="C5" s="199"/>
      <c r="D5" s="199"/>
      <c r="E5" s="199"/>
      <c r="F5" s="114"/>
    </row>
    <row r="6" spans="1:7" ht="23.25" customHeight="1">
      <c r="A6" s="113"/>
      <c r="B6" s="113"/>
      <c r="C6" s="112"/>
    </row>
    <row r="7" spans="1:7" ht="37.15" customHeight="1">
      <c r="A7" s="202" t="s">
        <v>23</v>
      </c>
      <c r="B7" s="203" t="s">
        <v>24</v>
      </c>
      <c r="C7" s="204" t="s">
        <v>25</v>
      </c>
      <c r="D7" s="204"/>
      <c r="E7" s="204"/>
    </row>
    <row r="8" spans="1:7" s="78" customFormat="1" ht="138.6" customHeight="1">
      <c r="A8" s="202"/>
      <c r="B8" s="203"/>
      <c r="C8" s="59" t="s">
        <v>154</v>
      </c>
      <c r="D8" s="59" t="s">
        <v>173</v>
      </c>
      <c r="E8" s="59" t="s">
        <v>191</v>
      </c>
      <c r="F8" s="79"/>
    </row>
    <row r="9" spans="1:7" s="94" customFormat="1" ht="28.15" customHeight="1">
      <c r="A9" s="111" t="s">
        <v>8</v>
      </c>
      <c r="B9" s="110" t="s">
        <v>9</v>
      </c>
      <c r="C9" s="109">
        <v>3</v>
      </c>
      <c r="D9" s="109">
        <v>4</v>
      </c>
      <c r="E9" s="109">
        <v>5</v>
      </c>
      <c r="F9" s="95"/>
    </row>
    <row r="10" spans="1:7" s="94" customFormat="1" ht="44.45" customHeight="1">
      <c r="A10" s="106" t="s">
        <v>84</v>
      </c>
      <c r="B10" s="118" t="s">
        <v>116</v>
      </c>
      <c r="C10" s="108">
        <f>C11+C22+C14+C18</f>
        <v>44.5</v>
      </c>
      <c r="D10" s="108">
        <f>D11+D22+D14+D18</f>
        <v>-48.6</v>
      </c>
      <c r="E10" s="183">
        <f>E11+E22+E14+E18</f>
        <v>-60.8</v>
      </c>
      <c r="F10" s="95"/>
    </row>
    <row r="11" spans="1:7" s="94" customFormat="1" ht="55.5" customHeight="1">
      <c r="A11" s="106" t="s">
        <v>115</v>
      </c>
      <c r="B11" s="107" t="s">
        <v>81</v>
      </c>
      <c r="C11" s="102">
        <f t="shared" ref="C11:E12" si="0">SUM(C12)</f>
        <v>0</v>
      </c>
      <c r="D11" s="102">
        <f t="shared" si="0"/>
        <v>0</v>
      </c>
      <c r="E11" s="184">
        <f t="shared" si="0"/>
        <v>0</v>
      </c>
      <c r="F11" s="95"/>
    </row>
    <row r="12" spans="1:7" s="94" customFormat="1" ht="73.900000000000006" customHeight="1">
      <c r="A12" s="106" t="s">
        <v>114</v>
      </c>
      <c r="B12" s="105" t="s">
        <v>113</v>
      </c>
      <c r="C12" s="102">
        <f t="shared" si="0"/>
        <v>0</v>
      </c>
      <c r="D12" s="102">
        <f t="shared" si="0"/>
        <v>0</v>
      </c>
      <c r="E12" s="185">
        <f t="shared" si="0"/>
        <v>0</v>
      </c>
      <c r="F12" s="95"/>
    </row>
    <row r="13" spans="1:7" s="94" customFormat="1" ht="71.45" customHeight="1">
      <c r="A13" s="106" t="s">
        <v>112</v>
      </c>
      <c r="B13" s="105" t="s">
        <v>111</v>
      </c>
      <c r="C13" s="102">
        <v>0</v>
      </c>
      <c r="D13" s="88">
        <v>0</v>
      </c>
      <c r="E13" s="186">
        <v>0</v>
      </c>
      <c r="F13" s="95"/>
    </row>
    <row r="14" spans="1:7" s="94" customFormat="1" ht="63" customHeight="1">
      <c r="A14" s="92" t="s">
        <v>110</v>
      </c>
      <c r="B14" s="104" t="s">
        <v>109</v>
      </c>
      <c r="C14" s="102">
        <f t="shared" ref="C14:E15" si="1">C15</f>
        <v>-36.5</v>
      </c>
      <c r="D14" s="102">
        <f t="shared" si="1"/>
        <v>-48.6</v>
      </c>
      <c r="E14" s="184">
        <f t="shared" si="1"/>
        <v>-60.8</v>
      </c>
      <c r="F14" s="95"/>
    </row>
    <row r="15" spans="1:7" s="94" customFormat="1" ht="57" customHeight="1">
      <c r="A15" s="92" t="s">
        <v>108</v>
      </c>
      <c r="B15" s="104" t="s">
        <v>107</v>
      </c>
      <c r="C15" s="102">
        <f t="shared" si="1"/>
        <v>-36.5</v>
      </c>
      <c r="D15" s="102">
        <f t="shared" si="1"/>
        <v>-48.6</v>
      </c>
      <c r="E15" s="184">
        <f t="shared" si="1"/>
        <v>-60.8</v>
      </c>
      <c r="F15" s="95"/>
    </row>
    <row r="16" spans="1:7" s="94" customFormat="1" ht="82.9" customHeight="1">
      <c r="A16" s="92" t="s">
        <v>106</v>
      </c>
      <c r="B16" s="103" t="s">
        <v>105</v>
      </c>
      <c r="C16" s="102">
        <f>SUM(C17)</f>
        <v>-36.5</v>
      </c>
      <c r="D16" s="102">
        <f>SUM(D17)</f>
        <v>-48.6</v>
      </c>
      <c r="E16" s="185">
        <f>SUM(E17)</f>
        <v>-60.8</v>
      </c>
      <c r="F16" s="95"/>
    </row>
    <row r="17" spans="1:6" s="94" customFormat="1" ht="77.45" customHeight="1">
      <c r="A17" s="92" t="s">
        <v>143</v>
      </c>
      <c r="B17" s="101" t="s">
        <v>142</v>
      </c>
      <c r="C17" s="100">
        <v>-36.5</v>
      </c>
      <c r="D17" s="100">
        <v>-48.6</v>
      </c>
      <c r="E17" s="100">
        <v>-60.8</v>
      </c>
      <c r="F17" s="95"/>
    </row>
    <row r="18" spans="1:6" s="94" customFormat="1" ht="48" customHeight="1">
      <c r="A18" s="98" t="s">
        <v>104</v>
      </c>
      <c r="B18" s="99" t="s">
        <v>103</v>
      </c>
      <c r="C18" s="88">
        <f t="shared" ref="C18:E20" si="2">C19</f>
        <v>0</v>
      </c>
      <c r="D18" s="88">
        <f t="shared" si="2"/>
        <v>0</v>
      </c>
      <c r="E18" s="88">
        <f t="shared" si="2"/>
        <v>0</v>
      </c>
      <c r="F18" s="95"/>
    </row>
    <row r="19" spans="1:6" s="94" customFormat="1" ht="57.6" customHeight="1">
      <c r="A19" s="98" t="s">
        <v>102</v>
      </c>
      <c r="B19" s="99" t="s">
        <v>101</v>
      </c>
      <c r="C19" s="88">
        <f t="shared" si="2"/>
        <v>0</v>
      </c>
      <c r="D19" s="88">
        <f t="shared" si="2"/>
        <v>0</v>
      </c>
      <c r="E19" s="88">
        <f t="shared" si="2"/>
        <v>0</v>
      </c>
      <c r="F19" s="95"/>
    </row>
    <row r="20" spans="1:6" s="94" customFormat="1" ht="77.45" customHeight="1">
      <c r="A20" s="98" t="s">
        <v>100</v>
      </c>
      <c r="B20" s="99" t="s">
        <v>99</v>
      </c>
      <c r="C20" s="88">
        <f t="shared" si="2"/>
        <v>0</v>
      </c>
      <c r="D20" s="88">
        <f t="shared" si="2"/>
        <v>0</v>
      </c>
      <c r="E20" s="88">
        <f t="shared" si="2"/>
        <v>0</v>
      </c>
      <c r="F20" s="95"/>
    </row>
    <row r="21" spans="1:6" s="94" customFormat="1" ht="101.45" customHeight="1">
      <c r="A21" s="98" t="s">
        <v>98</v>
      </c>
      <c r="B21" s="99" t="s">
        <v>97</v>
      </c>
      <c r="C21" s="88">
        <v>0</v>
      </c>
      <c r="D21" s="88">
        <v>0</v>
      </c>
      <c r="E21" s="88">
        <v>0</v>
      </c>
      <c r="F21" s="95"/>
    </row>
    <row r="22" spans="1:6" s="94" customFormat="1" ht="52.9" customHeight="1">
      <c r="A22" s="98" t="s">
        <v>96</v>
      </c>
      <c r="B22" s="97" t="s">
        <v>95</v>
      </c>
      <c r="C22" s="96">
        <f>C23+C26</f>
        <v>81</v>
      </c>
      <c r="D22" s="96">
        <f>D23+D26</f>
        <v>0</v>
      </c>
      <c r="E22" s="96">
        <f>E23+E26</f>
        <v>0</v>
      </c>
      <c r="F22" s="95"/>
    </row>
    <row r="23" spans="1:6" s="86" customFormat="1" ht="40.15" customHeight="1">
      <c r="A23" s="90" t="s">
        <v>94</v>
      </c>
      <c r="B23" s="93" t="s">
        <v>93</v>
      </c>
      <c r="C23" s="88">
        <f t="shared" ref="C23:E24" si="3">SUM(C24)</f>
        <v>-2338.9</v>
      </c>
      <c r="D23" s="88">
        <f>D24</f>
        <v>-1670.1</v>
      </c>
      <c r="E23" s="88">
        <f t="shared" si="3"/>
        <v>-1703.3</v>
      </c>
      <c r="F23" s="87"/>
    </row>
    <row r="24" spans="1:6" s="78" customFormat="1" ht="46.15" customHeight="1">
      <c r="A24" s="92" t="s">
        <v>92</v>
      </c>
      <c r="B24" s="91" t="s">
        <v>91</v>
      </c>
      <c r="C24" s="74">
        <f t="shared" si="3"/>
        <v>-2338.9</v>
      </c>
      <c r="D24" s="74">
        <f t="shared" si="3"/>
        <v>-1670.1</v>
      </c>
      <c r="E24" s="74">
        <f t="shared" si="3"/>
        <v>-1703.3</v>
      </c>
      <c r="F24" s="79"/>
    </row>
    <row r="25" spans="1:6" s="78" customFormat="1" ht="58.15" customHeight="1">
      <c r="A25" s="92" t="s">
        <v>145</v>
      </c>
      <c r="B25" s="91" t="s">
        <v>144</v>
      </c>
      <c r="C25" s="74">
        <v>-2338.9</v>
      </c>
      <c r="D25" s="74">
        <v>-1670.1</v>
      </c>
      <c r="E25" s="74">
        <v>-1703.3</v>
      </c>
      <c r="F25" s="79"/>
    </row>
    <row r="26" spans="1:6" s="86" customFormat="1" ht="43.15" customHeight="1">
      <c r="A26" s="90" t="s">
        <v>90</v>
      </c>
      <c r="B26" s="89" t="s">
        <v>89</v>
      </c>
      <c r="C26" s="88">
        <f t="shared" ref="C26:E27" si="4">SUM(C27)</f>
        <v>2419.9</v>
      </c>
      <c r="D26" s="88">
        <f t="shared" si="4"/>
        <v>1670.1</v>
      </c>
      <c r="E26" s="88">
        <f t="shared" si="4"/>
        <v>1703.3</v>
      </c>
      <c r="F26" s="87"/>
    </row>
    <row r="27" spans="1:6" s="78" customFormat="1" ht="47.45" customHeight="1">
      <c r="A27" s="85" t="s">
        <v>88</v>
      </c>
      <c r="B27" s="84" t="s">
        <v>87</v>
      </c>
      <c r="C27" s="74">
        <f t="shared" si="4"/>
        <v>2419.9</v>
      </c>
      <c r="D27" s="74">
        <f t="shared" si="4"/>
        <v>1670.1</v>
      </c>
      <c r="E27" s="74">
        <f t="shared" si="4"/>
        <v>1703.3</v>
      </c>
      <c r="F27" s="79"/>
    </row>
    <row r="28" spans="1:6" s="78" customFormat="1" ht="56.45" customHeight="1">
      <c r="A28" s="83" t="s">
        <v>86</v>
      </c>
      <c r="B28" s="82" t="s">
        <v>85</v>
      </c>
      <c r="C28" s="74">
        <v>2419.9</v>
      </c>
      <c r="D28" s="74">
        <v>1670.1</v>
      </c>
      <c r="E28" s="74">
        <v>1703.3</v>
      </c>
      <c r="F28" s="79"/>
    </row>
    <row r="29" spans="1:6" s="78" customFormat="1" ht="76.5" customHeight="1">
      <c r="A29" s="81" t="s">
        <v>84</v>
      </c>
      <c r="B29" s="80" t="s">
        <v>151</v>
      </c>
      <c r="C29" s="74">
        <v>0</v>
      </c>
      <c r="D29" s="74">
        <v>0</v>
      </c>
      <c r="E29" s="74">
        <v>0</v>
      </c>
      <c r="F29" s="79"/>
    </row>
    <row r="30" spans="1:6" ht="37.15" customHeight="1">
      <c r="A30" s="77"/>
      <c r="B30" s="76" t="s">
        <v>133</v>
      </c>
      <c r="C30" s="75">
        <v>696.5</v>
      </c>
      <c r="D30" s="74">
        <v>651.20000000000005</v>
      </c>
      <c r="E30" s="74">
        <v>677.4</v>
      </c>
    </row>
    <row r="32" spans="1:6">
      <c r="F32" s="72"/>
    </row>
    <row r="33" spans="6:6" ht="44.45" customHeight="1">
      <c r="F33" s="72"/>
    </row>
    <row r="34" spans="6:6">
      <c r="F34" s="72"/>
    </row>
    <row r="35" spans="6:6">
      <c r="F35" s="72"/>
    </row>
    <row r="36" spans="6:6">
      <c r="F36" s="72"/>
    </row>
    <row r="37" spans="6:6">
      <c r="F37" s="72"/>
    </row>
    <row r="38" spans="6:6">
      <c r="F38" s="72"/>
    </row>
    <row r="39" spans="6:6">
      <c r="F39" s="72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topLeftCell="A10" zoomScale="60" zoomScaleNormal="55" workbookViewId="0">
      <selection activeCell="G3" sqref="G3"/>
    </sheetView>
  </sheetViews>
  <sheetFormatPr defaultColWidth="9.33203125" defaultRowHeight="15.75"/>
  <cols>
    <col min="1" max="1" width="25" style="37" customWidth="1"/>
    <col min="2" max="2" width="91" style="37" customWidth="1"/>
    <col min="3" max="3" width="26.5" style="37" customWidth="1"/>
    <col min="4" max="4" width="28.33203125" style="37" customWidth="1"/>
    <col min="5" max="5" width="28.83203125" style="37" customWidth="1"/>
    <col min="6" max="6" width="58.5" style="39" customWidth="1"/>
    <col min="7" max="16384" width="9.33203125" style="37"/>
  </cols>
  <sheetData>
    <row r="1" spans="1:7" s="67" customFormat="1" ht="3" customHeight="1">
      <c r="B1" s="207"/>
      <c r="C1" s="207"/>
      <c r="D1" s="207"/>
      <c r="E1" s="207"/>
      <c r="F1" s="71"/>
    </row>
    <row r="2" spans="1:7" s="67" customFormat="1" ht="0.75" customHeight="1">
      <c r="A2" s="69"/>
      <c r="B2" s="68"/>
      <c r="C2" s="68"/>
      <c r="D2" s="208"/>
      <c r="E2" s="208"/>
      <c r="F2" s="70"/>
    </row>
    <row r="3" spans="1:7" s="67" customFormat="1" ht="409.6" customHeight="1">
      <c r="A3" s="69"/>
      <c r="B3" s="68"/>
      <c r="C3" s="68"/>
      <c r="D3" s="209" t="s">
        <v>223</v>
      </c>
      <c r="E3" s="209"/>
      <c r="F3" s="38"/>
      <c r="G3" s="38"/>
    </row>
    <row r="4" spans="1:7" ht="46.5" customHeight="1">
      <c r="A4" s="210" t="s">
        <v>196</v>
      </c>
      <c r="B4" s="210"/>
      <c r="C4" s="210"/>
      <c r="D4" s="210"/>
      <c r="E4" s="210"/>
    </row>
    <row r="5" spans="1:7" ht="15.6" customHeight="1">
      <c r="A5" s="210"/>
      <c r="B5" s="210"/>
      <c r="C5" s="210"/>
      <c r="D5" s="210"/>
      <c r="E5" s="210"/>
      <c r="F5" s="66"/>
    </row>
    <row r="6" spans="1:7" ht="103.9" customHeight="1">
      <c r="A6" s="210"/>
      <c r="B6" s="210"/>
      <c r="C6" s="210"/>
      <c r="D6" s="210"/>
      <c r="E6" s="210"/>
      <c r="F6" s="65"/>
    </row>
    <row r="7" spans="1:7" ht="24.75" customHeight="1">
      <c r="A7" s="64"/>
      <c r="B7" s="64"/>
      <c r="C7" s="63"/>
      <c r="E7" s="62"/>
    </row>
    <row r="8" spans="1:7" ht="25.5" customHeight="1">
      <c r="A8" s="211" t="s">
        <v>26</v>
      </c>
      <c r="B8" s="212" t="s">
        <v>83</v>
      </c>
      <c r="C8" s="213" t="s">
        <v>27</v>
      </c>
      <c r="D8" s="214"/>
      <c r="E8" s="214"/>
      <c r="F8" s="61"/>
      <c r="G8" s="60"/>
    </row>
    <row r="9" spans="1:7" s="41" customFormat="1" ht="31.15" customHeight="1">
      <c r="A9" s="211"/>
      <c r="B9" s="212"/>
      <c r="C9" s="59" t="s">
        <v>154</v>
      </c>
      <c r="D9" s="59" t="s">
        <v>173</v>
      </c>
      <c r="E9" s="59" t="s">
        <v>191</v>
      </c>
      <c r="F9" s="42"/>
    </row>
    <row r="10" spans="1:7" s="41" customFormat="1" ht="26.25">
      <c r="A10" s="58">
        <v>1</v>
      </c>
      <c r="B10" s="57">
        <v>2</v>
      </c>
      <c r="C10" s="56">
        <v>3</v>
      </c>
      <c r="D10" s="55">
        <v>4</v>
      </c>
      <c r="E10" s="55">
        <v>5</v>
      </c>
      <c r="F10" s="42"/>
    </row>
    <row r="11" spans="1:7" s="41" customFormat="1" ht="26.25">
      <c r="A11" s="205" t="s">
        <v>19</v>
      </c>
      <c r="B11" s="206"/>
      <c r="C11" s="54"/>
      <c r="D11" s="51"/>
      <c r="E11" s="51"/>
      <c r="F11" s="42"/>
    </row>
    <row r="12" spans="1:7" s="41" customFormat="1" ht="54.6" customHeight="1">
      <c r="A12" s="49" t="s">
        <v>82</v>
      </c>
      <c r="B12" s="53" t="s">
        <v>81</v>
      </c>
      <c r="C12" s="47">
        <f>C14</f>
        <v>0</v>
      </c>
      <c r="D12" s="47">
        <f>D14</f>
        <v>0</v>
      </c>
      <c r="E12" s="47">
        <f>E14</f>
        <v>0</v>
      </c>
      <c r="F12" s="42"/>
    </row>
    <row r="13" spans="1:7" s="41" customFormat="1" ht="31.15" customHeight="1">
      <c r="A13" s="45"/>
      <c r="B13" s="48" t="s">
        <v>79</v>
      </c>
      <c r="C13" s="52"/>
      <c r="D13" s="51"/>
      <c r="E13" s="51"/>
      <c r="F13" s="42"/>
    </row>
    <row r="14" spans="1:7" s="41" customFormat="1" ht="43.15" customHeight="1">
      <c r="A14" s="45">
        <v>1</v>
      </c>
      <c r="B14" s="48" t="s">
        <v>78</v>
      </c>
      <c r="C14" s="43"/>
      <c r="D14" s="43"/>
      <c r="E14" s="43"/>
      <c r="F14" s="42"/>
    </row>
    <row r="15" spans="1:7" s="41" customFormat="1" ht="54" customHeight="1">
      <c r="A15" s="45">
        <v>2</v>
      </c>
      <c r="B15" s="46" t="s">
        <v>152</v>
      </c>
      <c r="C15" s="43"/>
      <c r="D15" s="43"/>
      <c r="E15" s="43"/>
      <c r="F15" s="42"/>
    </row>
    <row r="16" spans="1:7" s="41" customFormat="1" ht="58.15" customHeight="1">
      <c r="A16" s="49">
        <v>11</v>
      </c>
      <c r="B16" s="50" t="s">
        <v>80</v>
      </c>
      <c r="C16" s="47">
        <f>C19</f>
        <v>-36.5</v>
      </c>
      <c r="D16" s="47">
        <f>D19</f>
        <v>-48.6</v>
      </c>
      <c r="E16" s="47">
        <f>E19</f>
        <v>-60.8</v>
      </c>
      <c r="F16" s="42"/>
    </row>
    <row r="17" spans="1:6" s="41" customFormat="1" ht="29.45" customHeight="1">
      <c r="A17" s="49"/>
      <c r="B17" s="48" t="s">
        <v>79</v>
      </c>
      <c r="C17" s="47"/>
      <c r="D17" s="47"/>
      <c r="E17" s="47"/>
      <c r="F17" s="42"/>
    </row>
    <row r="18" spans="1:6" s="41" customFormat="1" ht="29.45" customHeight="1">
      <c r="A18" s="45">
        <v>1</v>
      </c>
      <c r="B18" s="48" t="s">
        <v>78</v>
      </c>
      <c r="C18" s="47"/>
      <c r="D18" s="47"/>
      <c r="E18" s="47"/>
      <c r="F18" s="42"/>
    </row>
    <row r="19" spans="1:6" s="41" customFormat="1" ht="55.9" customHeight="1">
      <c r="A19" s="45">
        <v>2</v>
      </c>
      <c r="B19" s="46" t="s">
        <v>152</v>
      </c>
      <c r="C19" s="43">
        <f>'прил 5'!C17</f>
        <v>-36.5</v>
      </c>
      <c r="D19" s="43">
        <f>'прил 5'!D17</f>
        <v>-48.6</v>
      </c>
      <c r="E19" s="43">
        <f>'прил 5'!E17</f>
        <v>-60.8</v>
      </c>
      <c r="F19" s="42"/>
    </row>
    <row r="20" spans="1:6" s="41" customFormat="1" ht="36" customHeight="1">
      <c r="A20" s="45"/>
      <c r="B20" s="44" t="s">
        <v>19</v>
      </c>
      <c r="C20" s="43">
        <f>C14+C19</f>
        <v>-36.5</v>
      </c>
      <c r="D20" s="43">
        <f>D14+D19</f>
        <v>-48.6</v>
      </c>
      <c r="E20" s="43">
        <f>E14+E19</f>
        <v>-60.8</v>
      </c>
      <c r="F20" s="42"/>
    </row>
    <row r="25" spans="1:6">
      <c r="D25" s="40"/>
    </row>
    <row r="26" spans="1:6">
      <c r="D26" s="40"/>
    </row>
    <row r="27" spans="1:6">
      <c r="D27" s="40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Приложение 1</vt:lpstr>
      <vt:lpstr>Приложение 2</vt:lpstr>
      <vt:lpstr>Приложение 3</vt:lpstr>
      <vt:lpstr>Приложение4</vt:lpstr>
      <vt:lpstr>прил 5</vt:lpstr>
      <vt:lpstr>прил 6</vt:lpstr>
      <vt:lpstr>'прил 5'!Область_печати</vt:lpstr>
      <vt:lpstr>'прил 6'!Область_печати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Грачева Светлана Васильевна</dc:creator>
  <cp:lastModifiedBy>Administracia</cp:lastModifiedBy>
  <cp:lastPrinted>2025-12-23T09:42:18Z</cp:lastPrinted>
  <dcterms:created xsi:type="dcterms:W3CDTF">2006-09-16T00:00:00Z</dcterms:created>
  <dcterms:modified xsi:type="dcterms:W3CDTF">2025-12-23T09:42:43Z</dcterms:modified>
</cp:coreProperties>
</file>