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440" windowHeight="13176" tabRatio="84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3'!$A$1:$L$81</definedName>
    <definedName name="_xlnm._FilterDatabase" localSheetId="3" hidden="1">'Приложение 4'!$A$1:$K$92</definedName>
    <definedName name="_xlnm._FilterDatabase" localSheetId="4" hidden="1">'Приложение 5'!$A$1:$L$100</definedName>
    <definedName name="Z_146E8F15_80AC_4549_8E02_D6058BD21F29_.wvu.FilterData" localSheetId="2" hidden="1">'Приложение 3'!$A$1:$L$81</definedName>
    <definedName name="Z_146E8F15_80AC_4549_8E02_D6058BD21F29_.wvu.FilterData" localSheetId="3" hidden="1">'Приложение 4'!$A$1:$K$92</definedName>
    <definedName name="Z_146E8F15_80AC_4549_8E02_D6058BD21F29_.wvu.FilterData" localSheetId="4" hidden="1">'Приложение 5'!$A$6:$L$100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4'!$A$1:$K$92</definedName>
    <definedName name="Z_2EE6EB00_C2BB_404A_98A6_E66B3D281ECF_.wvu.FilterData" localSheetId="2" hidden="1">'Приложение 3'!$A$6:$L$74</definedName>
    <definedName name="Z_2EE6EB00_C2BB_404A_98A6_E66B3D281ECF_.wvu.FilterData" localSheetId="3" hidden="1">'Приложение 4'!$A$6:$O$92</definedName>
    <definedName name="Z_2EE6EB00_C2BB_404A_98A6_E66B3D281ECF_.wvu.FilterData" localSheetId="4" hidden="1">'Приложение 5'!$A$6:$L$100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3'!$A$1:$L$81</definedName>
    <definedName name="Z_D2A2E364_7F41_4DF0_B445_F266635B8190_.wvu.FilterData" localSheetId="3" hidden="1">'Приложение 4'!$A$1:$K$92</definedName>
    <definedName name="Z_D2A2E364_7F41_4DF0_B445_F266635B8190_.wvu.FilterData" localSheetId="4" hidden="1">'Приложение 5'!$A$6:$L$100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5'!$A$6:$L$100</definedName>
    <definedName name="_xlnm.Print_Area" localSheetId="5">'прил 6'!$A$1:$E$30</definedName>
    <definedName name="_xlnm.Print_Area" localSheetId="1">'Приложение 2'!$A$1:$E$28</definedName>
    <definedName name="_xlnm.Print_Area" localSheetId="2">'Приложение 3'!$A$1:$L$81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6"/>
  <c r="A29"/>
  <c r="A28"/>
  <c r="A27"/>
  <c r="A26"/>
  <c r="A25"/>
  <c r="A24"/>
  <c r="A23"/>
  <c r="J23"/>
  <c r="J24"/>
  <c r="J25"/>
  <c r="J26"/>
  <c r="J27"/>
  <c r="J28"/>
  <c r="J29"/>
  <c r="A74" i="4"/>
  <c r="A73"/>
  <c r="A72"/>
  <c r="A71"/>
  <c r="I62"/>
  <c r="I71"/>
  <c r="I72"/>
  <c r="I73"/>
  <c r="I74"/>
  <c r="A67" i="3"/>
  <c r="A66"/>
  <c r="J55"/>
  <c r="J64"/>
  <c r="J65"/>
  <c r="J66"/>
  <c r="C18" i="2"/>
  <c r="C19"/>
  <c r="A23" i="4"/>
  <c r="L89" i="6"/>
  <c r="L88" s="1"/>
  <c r="L87" s="1"/>
  <c r="L86" s="1"/>
  <c r="L85" s="1"/>
  <c r="K89"/>
  <c r="K88" s="1"/>
  <c r="K87" s="1"/>
  <c r="K86" s="1"/>
  <c r="K85" s="1"/>
  <c r="J89"/>
  <c r="J88" s="1"/>
  <c r="J87" s="1"/>
  <c r="J86" s="1"/>
  <c r="J85" s="1"/>
  <c r="A84"/>
  <c r="A85"/>
  <c r="A86"/>
  <c r="A87"/>
  <c r="A88"/>
  <c r="A89"/>
  <c r="A90"/>
  <c r="A91"/>
  <c r="A92"/>
  <c r="K94"/>
  <c r="K93" s="1"/>
  <c r="K92" s="1"/>
  <c r="K91" s="1"/>
  <c r="K90" s="1"/>
  <c r="J94"/>
  <c r="J93" s="1"/>
  <c r="J92" s="1"/>
  <c r="J91" s="1"/>
  <c r="J90" s="1"/>
  <c r="H88"/>
  <c r="H89" s="1"/>
  <c r="A98"/>
  <c r="A97"/>
  <c r="A96"/>
  <c r="A95"/>
  <c r="A43" i="4"/>
  <c r="A40" i="3"/>
  <c r="A39"/>
  <c r="J57" i="4"/>
  <c r="I57"/>
  <c r="A78" i="6"/>
  <c r="L73" i="3"/>
  <c r="L72" s="1"/>
  <c r="L71" s="1"/>
  <c r="L70" s="1"/>
  <c r="L58"/>
  <c r="L57" s="1"/>
  <c r="L56" s="1"/>
  <c r="L62"/>
  <c r="L61" s="1"/>
  <c r="L60" s="1"/>
  <c r="L51"/>
  <c r="L50" s="1"/>
  <c r="L49" s="1"/>
  <c r="L48" s="1"/>
  <c r="L47" s="1"/>
  <c r="L46" s="1"/>
  <c r="L42"/>
  <c r="L44"/>
  <c r="L94" i="6" s="1"/>
  <c r="L93" s="1"/>
  <c r="L92" s="1"/>
  <c r="L91" s="1"/>
  <c r="L90" s="1"/>
  <c r="L19" i="3"/>
  <c r="L18" s="1"/>
  <c r="L35"/>
  <c r="L34" s="1"/>
  <c r="L33" s="1"/>
  <c r="L32" s="1"/>
  <c r="L31" s="1"/>
  <c r="L29"/>
  <c r="L28" s="1"/>
  <c r="L27" s="1"/>
  <c r="L26" s="1"/>
  <c r="L24"/>
  <c r="L22"/>
  <c r="L13"/>
  <c r="L12" s="1"/>
  <c r="L11" s="1"/>
  <c r="L10" s="1"/>
  <c r="L9" s="1"/>
  <c r="L80"/>
  <c r="L79" s="1"/>
  <c r="L78" s="1"/>
  <c r="L77" s="1"/>
  <c r="L76" s="1"/>
  <c r="L75" s="1"/>
  <c r="E14" i="2"/>
  <c r="E13" s="1"/>
  <c r="E22"/>
  <c r="E24"/>
  <c r="E27"/>
  <c r="E26" s="1"/>
  <c r="D22"/>
  <c r="C16"/>
  <c r="J84" i="6" l="1"/>
  <c r="L84"/>
  <c r="K84"/>
  <c r="L21" i="3"/>
  <c r="L17" s="1"/>
  <c r="L16" s="1"/>
  <c r="L15" s="1"/>
  <c r="L8" s="1"/>
  <c r="L55"/>
  <c r="L54" s="1"/>
  <c r="L53" s="1"/>
  <c r="E21" i="2"/>
  <c r="E12" s="1"/>
  <c r="E11" s="1"/>
  <c r="L68" i="3"/>
  <c r="L69"/>
  <c r="L41"/>
  <c r="C22" i="2"/>
  <c r="K80" i="3"/>
  <c r="K79" s="1"/>
  <c r="K78" s="1"/>
  <c r="K77" s="1"/>
  <c r="K76" s="1"/>
  <c r="K75" s="1"/>
  <c r="J80"/>
  <c r="J79" s="1"/>
  <c r="J78" s="1"/>
  <c r="J77" s="1"/>
  <c r="K73"/>
  <c r="K72" s="1"/>
  <c r="K71" s="1"/>
  <c r="K70" s="1"/>
  <c r="K69" s="1"/>
  <c r="K68" s="1"/>
  <c r="J73"/>
  <c r="J72" s="1"/>
  <c r="J71" s="1"/>
  <c r="J70" s="1"/>
  <c r="J69" s="1"/>
  <c r="J68" s="1"/>
  <c r="K62"/>
  <c r="K61" s="1"/>
  <c r="K60" s="1"/>
  <c r="J62"/>
  <c r="J61" s="1"/>
  <c r="J60" s="1"/>
  <c r="K58"/>
  <c r="K57" s="1"/>
  <c r="K56" s="1"/>
  <c r="J58"/>
  <c r="J57" s="1"/>
  <c r="J56" s="1"/>
  <c r="K51"/>
  <c r="K50" s="1"/>
  <c r="J51"/>
  <c r="J50" s="1"/>
  <c r="K44"/>
  <c r="J44"/>
  <c r="K42"/>
  <c r="J42"/>
  <c r="K35"/>
  <c r="J35"/>
  <c r="K34"/>
  <c r="K33" s="1"/>
  <c r="K32" s="1"/>
  <c r="K31" s="1"/>
  <c r="J34"/>
  <c r="J33" s="1"/>
  <c r="J32" s="1"/>
  <c r="J31" s="1"/>
  <c r="K29"/>
  <c r="K28" s="1"/>
  <c r="K27" s="1"/>
  <c r="K26" s="1"/>
  <c r="J29"/>
  <c r="J28" s="1"/>
  <c r="J27" s="1"/>
  <c r="J26" s="1"/>
  <c r="K24"/>
  <c r="J24"/>
  <c r="K22"/>
  <c r="J22"/>
  <c r="K19"/>
  <c r="K18" s="1"/>
  <c r="J19"/>
  <c r="J18" s="1"/>
  <c r="K13"/>
  <c r="K12" s="1"/>
  <c r="K11" s="1"/>
  <c r="K10" s="1"/>
  <c r="K9" s="1"/>
  <c r="J13"/>
  <c r="J12" s="1"/>
  <c r="J11" s="1"/>
  <c r="J10" s="1"/>
  <c r="J9" s="1"/>
  <c r="D27" i="2"/>
  <c r="D26" s="1"/>
  <c r="C27"/>
  <c r="C26" s="1"/>
  <c r="D24"/>
  <c r="D21" s="1"/>
  <c r="C24"/>
  <c r="D14"/>
  <c r="D13" s="1"/>
  <c r="C14"/>
  <c r="C13" s="1"/>
  <c r="A87" i="4"/>
  <c r="A86"/>
  <c r="A78"/>
  <c r="A77"/>
  <c r="A61"/>
  <c r="A60"/>
  <c r="A51"/>
  <c r="A52"/>
  <c r="A34"/>
  <c r="A17"/>
  <c r="A10"/>
  <c r="A59" i="6"/>
  <c r="A71"/>
  <c r="A70"/>
  <c r="A16"/>
  <c r="A8"/>
  <c r="A68" i="4"/>
  <c r="A67"/>
  <c r="L77" i="6"/>
  <c r="L76" s="1"/>
  <c r="L75" s="1"/>
  <c r="L74" s="1"/>
  <c r="L73" s="1"/>
  <c r="L72" s="1"/>
  <c r="L71" s="1"/>
  <c r="K77"/>
  <c r="K76" s="1"/>
  <c r="K75" s="1"/>
  <c r="K74" s="1"/>
  <c r="K73" s="1"/>
  <c r="K72" s="1"/>
  <c r="K71" s="1"/>
  <c r="J77"/>
  <c r="J76" s="1"/>
  <c r="J75" s="1"/>
  <c r="J74" s="1"/>
  <c r="J73" s="1"/>
  <c r="J72" s="1"/>
  <c r="J71" s="1"/>
  <c r="A30"/>
  <c r="A53" i="4"/>
  <c r="A62"/>
  <c r="A80"/>
  <c r="A79"/>
  <c r="A77" i="3"/>
  <c r="A88" i="4" s="1"/>
  <c r="A79" i="6"/>
  <c r="A52"/>
  <c r="A38"/>
  <c r="A17"/>
  <c r="A10"/>
  <c r="A9"/>
  <c r="A36"/>
  <c r="A32"/>
  <c r="A64" i="4"/>
  <c r="A63"/>
  <c r="A55"/>
  <c r="A44"/>
  <c r="A42"/>
  <c r="A37"/>
  <c r="A19"/>
  <c r="A11"/>
  <c r="A16" i="3"/>
  <c r="A18" i="4" s="1"/>
  <c r="L82" i="6"/>
  <c r="K82"/>
  <c r="J82"/>
  <c r="L100"/>
  <c r="L99" s="1"/>
  <c r="L98" s="1"/>
  <c r="L97" s="1"/>
  <c r="L96" s="1"/>
  <c r="L95" s="1"/>
  <c r="K100"/>
  <c r="K99" s="1"/>
  <c r="J100"/>
  <c r="J99" s="1"/>
  <c r="J98" s="1"/>
  <c r="J97" s="1"/>
  <c r="J96" s="1"/>
  <c r="J95" s="1"/>
  <c r="A99"/>
  <c r="A77"/>
  <c r="A83"/>
  <c r="A76"/>
  <c r="A75"/>
  <c r="A74"/>
  <c r="A73"/>
  <c r="A72"/>
  <c r="K92" i="4"/>
  <c r="L51" i="6" s="1"/>
  <c r="L50" s="1"/>
  <c r="L49" s="1"/>
  <c r="L48" s="1"/>
  <c r="L47" s="1"/>
  <c r="L46" s="1"/>
  <c r="J92" i="4"/>
  <c r="K51" i="6" s="1"/>
  <c r="K50" s="1"/>
  <c r="K49" s="1"/>
  <c r="K48" s="1"/>
  <c r="K47" s="1"/>
  <c r="K46" s="1"/>
  <c r="K91" i="4"/>
  <c r="A92"/>
  <c r="A48" i="6" s="1"/>
  <c r="A91" i="4"/>
  <c r="A47" i="6" s="1"/>
  <c r="A90" i="4"/>
  <c r="A46" i="6" s="1"/>
  <c r="A89" i="4"/>
  <c r="A85"/>
  <c r="A50" i="6" s="1"/>
  <c r="A84" i="4"/>
  <c r="A49" i="6" s="1"/>
  <c r="J56" i="4"/>
  <c r="K57"/>
  <c r="K56" s="1"/>
  <c r="K55" s="1"/>
  <c r="K54" s="1"/>
  <c r="K51"/>
  <c r="K21" i="3" l="1"/>
  <c r="J91" i="4"/>
  <c r="L40" i="3"/>
  <c r="L39" s="1"/>
  <c r="L38" s="1"/>
  <c r="L37" s="1"/>
  <c r="L7" s="1"/>
  <c r="C21" i="2"/>
  <c r="J49" i="3"/>
  <c r="J48"/>
  <c r="J47" s="1"/>
  <c r="J46" s="1"/>
  <c r="I51" i="4" s="1"/>
  <c r="K41" i="3"/>
  <c r="K55"/>
  <c r="K54" s="1"/>
  <c r="K53" s="1"/>
  <c r="J54"/>
  <c r="J53" s="1"/>
  <c r="J41"/>
  <c r="K17"/>
  <c r="K16" s="1"/>
  <c r="K15" s="1"/>
  <c r="K8" s="1"/>
  <c r="J21"/>
  <c r="J17" s="1"/>
  <c r="J16" s="1"/>
  <c r="J15" s="1"/>
  <c r="J8" s="1"/>
  <c r="D12" i="2"/>
  <c r="D11" s="1"/>
  <c r="J76" i="3"/>
  <c r="J75"/>
  <c r="K49"/>
  <c r="K48"/>
  <c r="K47" s="1"/>
  <c r="K46" s="1"/>
  <c r="J51" i="4" s="1"/>
  <c r="K97" i="6"/>
  <c r="K98"/>
  <c r="J90" i="4"/>
  <c r="K89"/>
  <c r="K53"/>
  <c r="C11" i="2" l="1"/>
  <c r="C12"/>
  <c r="K40" i="3"/>
  <c r="K39" s="1"/>
  <c r="K38" s="1"/>
  <c r="K37" s="1"/>
  <c r="K7" s="1"/>
  <c r="J40"/>
  <c r="J39" s="1"/>
  <c r="J38" s="1"/>
  <c r="J37" s="1"/>
  <c r="J7" s="1"/>
  <c r="K50" i="4"/>
  <c r="K49" s="1"/>
  <c r="K52"/>
  <c r="J89"/>
  <c r="K88"/>
  <c r="K87" s="1"/>
  <c r="K90"/>
  <c r="K95" i="6"/>
  <c r="K96"/>
  <c r="K46" i="4"/>
  <c r="K45" s="1"/>
  <c r="J46"/>
  <c r="J45" s="1"/>
  <c r="I46"/>
  <c r="I45" s="1"/>
  <c r="L69" i="6"/>
  <c r="L68" s="1"/>
  <c r="L67" s="1"/>
  <c r="L66" s="1"/>
  <c r="L65" s="1"/>
  <c r="K69"/>
  <c r="K68" s="1"/>
  <c r="K67" s="1"/>
  <c r="K66" s="1"/>
  <c r="K65" s="1"/>
  <c r="L64"/>
  <c r="L63" s="1"/>
  <c r="L62" s="1"/>
  <c r="L61" s="1"/>
  <c r="L60" s="1"/>
  <c r="K64"/>
  <c r="K63" s="1"/>
  <c r="K62" s="1"/>
  <c r="K61" s="1"/>
  <c r="K60" s="1"/>
  <c r="L58"/>
  <c r="L57" s="1"/>
  <c r="L56" s="1"/>
  <c r="L55" s="1"/>
  <c r="L54" s="1"/>
  <c r="L53" s="1"/>
  <c r="K58"/>
  <c r="K57" s="1"/>
  <c r="K56" s="1"/>
  <c r="K55" s="1"/>
  <c r="K54" s="1"/>
  <c r="K53" s="1"/>
  <c r="L45"/>
  <c r="L44" s="1"/>
  <c r="L43" s="1"/>
  <c r="L42" s="1"/>
  <c r="L41" s="1"/>
  <c r="L40" s="1"/>
  <c r="K45"/>
  <c r="K44" s="1"/>
  <c r="K43" s="1"/>
  <c r="K42" s="1"/>
  <c r="K41" s="1"/>
  <c r="K40" s="1"/>
  <c r="K3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K15"/>
  <c r="K14" s="1"/>
  <c r="K13" s="1"/>
  <c r="K12" s="1"/>
  <c r="K11" s="1"/>
  <c r="L15"/>
  <c r="L14" s="1"/>
  <c r="L13" s="1"/>
  <c r="L12" s="1"/>
  <c r="L11" s="1"/>
  <c r="L37"/>
  <c r="L36" s="1"/>
  <c r="L35" s="1"/>
  <c r="L34" s="1"/>
  <c r="L33" s="1"/>
  <c r="L32" s="1"/>
  <c r="L31" s="1"/>
  <c r="K37"/>
  <c r="K36" s="1"/>
  <c r="K35" s="1"/>
  <c r="K34" s="1"/>
  <c r="K33" s="1"/>
  <c r="K32" s="1"/>
  <c r="K31" s="1"/>
  <c r="J69"/>
  <c r="J68" s="1"/>
  <c r="J67" s="1"/>
  <c r="J66" s="1"/>
  <c r="J65" s="1"/>
  <c r="J64"/>
  <c r="J63" s="1"/>
  <c r="J62" s="1"/>
  <c r="J61" s="1"/>
  <c r="J60" s="1"/>
  <c r="J58"/>
  <c r="J57" s="1"/>
  <c r="J56" s="1"/>
  <c r="J55" s="1"/>
  <c r="J54" s="1"/>
  <c r="J53" s="1"/>
  <c r="J45"/>
  <c r="J44" s="1"/>
  <c r="J43" s="1"/>
  <c r="J42" s="1"/>
  <c r="J41" s="1"/>
  <c r="J40" s="1"/>
  <c r="J39" s="1"/>
  <c r="J22"/>
  <c r="J21" s="1"/>
  <c r="J20" s="1"/>
  <c r="J19" s="1"/>
  <c r="J18" s="1"/>
  <c r="J17" s="1"/>
  <c r="J16" s="1"/>
  <c r="J15"/>
  <c r="J14" s="1"/>
  <c r="J13" s="1"/>
  <c r="J12" s="1"/>
  <c r="J11" s="1"/>
  <c r="J10" s="1"/>
  <c r="J37"/>
  <c r="J36" s="1"/>
  <c r="J35" s="1"/>
  <c r="J34" s="1"/>
  <c r="J33" s="1"/>
  <c r="J32" s="1"/>
  <c r="J31" s="1"/>
  <c r="K83" i="4"/>
  <c r="K82" s="1"/>
  <c r="K81" s="1"/>
  <c r="J83"/>
  <c r="J82" s="1"/>
  <c r="J81" s="1"/>
  <c r="I83"/>
  <c r="I82" s="1"/>
  <c r="I81" s="1"/>
  <c r="K70"/>
  <c r="K69" s="1"/>
  <c r="K68" s="1"/>
  <c r="K67" s="1"/>
  <c r="J70"/>
  <c r="J69" s="1"/>
  <c r="J68" s="1"/>
  <c r="J67" s="1"/>
  <c r="I70"/>
  <c r="I69" s="1"/>
  <c r="I68" s="1"/>
  <c r="I67" s="1"/>
  <c r="K66"/>
  <c r="K65" s="1"/>
  <c r="K64" s="1"/>
  <c r="J66"/>
  <c r="J65" s="1"/>
  <c r="J64" s="1"/>
  <c r="I66"/>
  <c r="I65" s="1"/>
  <c r="I64" s="1"/>
  <c r="K48"/>
  <c r="K47" s="1"/>
  <c r="J48"/>
  <c r="J47" s="1"/>
  <c r="I48"/>
  <c r="I47" s="1"/>
  <c r="K39"/>
  <c r="K37" s="1"/>
  <c r="K36" s="1"/>
  <c r="K35" s="1"/>
  <c r="J39"/>
  <c r="J37" s="1"/>
  <c r="J36" s="1"/>
  <c r="J35" s="1"/>
  <c r="I39"/>
  <c r="I37" s="1"/>
  <c r="I36" s="1"/>
  <c r="I35" s="1"/>
  <c r="K32"/>
  <c r="K31" s="1"/>
  <c r="K30" s="1"/>
  <c r="K29" s="1"/>
  <c r="J32"/>
  <c r="J31" s="1"/>
  <c r="J30" s="1"/>
  <c r="J29" s="1"/>
  <c r="I32"/>
  <c r="I31" s="1"/>
  <c r="I30" s="1"/>
  <c r="I29" s="1"/>
  <c r="K27"/>
  <c r="K26" s="1"/>
  <c r="J27"/>
  <c r="J26" s="1"/>
  <c r="I27"/>
  <c r="I26" s="1"/>
  <c r="K25"/>
  <c r="K24" s="1"/>
  <c r="J25"/>
  <c r="J24" s="1"/>
  <c r="I25"/>
  <c r="I24" s="1"/>
  <c r="K22"/>
  <c r="K21" s="1"/>
  <c r="K20" s="1"/>
  <c r="J22"/>
  <c r="J21" s="1"/>
  <c r="J20" s="1"/>
  <c r="I22"/>
  <c r="I21" s="1"/>
  <c r="I20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J33" l="1"/>
  <c r="J34"/>
  <c r="I33"/>
  <c r="I34"/>
  <c r="K33"/>
  <c r="K34"/>
  <c r="J59" i="6"/>
  <c r="J52" s="1"/>
  <c r="J38" s="1"/>
  <c r="L59"/>
  <c r="L52" s="1"/>
  <c r="J9" i="4"/>
  <c r="I9"/>
  <c r="L39" i="6"/>
  <c r="K9" i="4"/>
  <c r="K59" i="6"/>
  <c r="K52" s="1"/>
  <c r="K38" s="1"/>
  <c r="I23" i="4"/>
  <c r="I19" s="1"/>
  <c r="L10" i="6"/>
  <c r="L9" s="1"/>
  <c r="L8" s="1"/>
  <c r="K10"/>
  <c r="K9" s="1"/>
  <c r="K8" s="1"/>
  <c r="K63" i="4"/>
  <c r="K62" s="1"/>
  <c r="K77"/>
  <c r="K80"/>
  <c r="K79" s="1"/>
  <c r="J63"/>
  <c r="J62" s="1"/>
  <c r="J77"/>
  <c r="J80"/>
  <c r="J79" s="1"/>
  <c r="I63"/>
  <c r="I80"/>
  <c r="I79" s="1"/>
  <c r="J9" i="6"/>
  <c r="J30"/>
  <c r="K30"/>
  <c r="L30"/>
  <c r="K81"/>
  <c r="K80" s="1"/>
  <c r="K79" s="1"/>
  <c r="K78" s="1"/>
  <c r="K70" s="1"/>
  <c r="J81"/>
  <c r="J80" s="1"/>
  <c r="J79" s="1"/>
  <c r="J78" s="1"/>
  <c r="J70" s="1"/>
  <c r="L81"/>
  <c r="L80" s="1"/>
  <c r="L79" s="1"/>
  <c r="L78" s="1"/>
  <c r="L70" s="1"/>
  <c r="J55" i="4"/>
  <c r="J54" s="1"/>
  <c r="I56"/>
  <c r="I55" s="1"/>
  <c r="I54" s="1"/>
  <c r="K23"/>
  <c r="K19" s="1"/>
  <c r="J23"/>
  <c r="J19" s="1"/>
  <c r="K44"/>
  <c r="J44"/>
  <c r="I44"/>
  <c r="I38"/>
  <c r="K38"/>
  <c r="J38"/>
  <c r="J28"/>
  <c r="I28"/>
  <c r="K28"/>
  <c r="K7" i="6" l="1"/>
  <c r="K43" i="4"/>
  <c r="K42" s="1"/>
  <c r="K41" s="1"/>
  <c r="K40" s="1"/>
  <c r="J43"/>
  <c r="J42" s="1"/>
  <c r="J41" s="1"/>
  <c r="J40" s="1"/>
  <c r="I43"/>
  <c r="I42" s="1"/>
  <c r="I41" s="1"/>
  <c r="I40" s="1"/>
  <c r="K84"/>
  <c r="K86"/>
  <c r="J84"/>
  <c r="J86"/>
  <c r="K76"/>
  <c r="K75" s="1"/>
  <c r="K78"/>
  <c r="J76"/>
  <c r="J75" s="1"/>
  <c r="J78"/>
  <c r="I76"/>
  <c r="I75" s="1"/>
  <c r="I78"/>
  <c r="I59"/>
  <c r="I58" s="1"/>
  <c r="I61"/>
  <c r="K59"/>
  <c r="K58" s="1"/>
  <c r="K61"/>
  <c r="J59"/>
  <c r="J58" s="1"/>
  <c r="J61"/>
  <c r="L38" i="6"/>
  <c r="L7" s="1"/>
  <c r="K85" i="4"/>
  <c r="J88"/>
  <c r="J87" s="1"/>
  <c r="J85"/>
  <c r="J7" i="6"/>
  <c r="I53" i="4"/>
  <c r="J53"/>
  <c r="J18"/>
  <c r="J17" s="1"/>
  <c r="I18"/>
  <c r="I17" s="1"/>
  <c r="K18"/>
  <c r="K17" s="1"/>
  <c r="I50" l="1"/>
  <c r="I49" s="1"/>
  <c r="I52"/>
  <c r="J50"/>
  <c r="J49" s="1"/>
  <c r="J52"/>
  <c r="I16"/>
  <c r="I8" s="1"/>
  <c r="K16"/>
  <c r="K8" s="1"/>
  <c r="K7" s="1"/>
  <c r="J16"/>
  <c r="J8" s="1"/>
  <c r="J7" l="1"/>
  <c r="I7"/>
  <c r="K60" l="1"/>
  <c r="I60"/>
  <c r="J60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I77" i="4" l="1"/>
  <c r="E27" i="14" l="1"/>
  <c r="E26" s="1"/>
  <c r="C27"/>
  <c r="C26" s="1"/>
  <c r="D24"/>
  <c r="D23" s="1"/>
  <c r="D27"/>
  <c r="D26" s="1"/>
  <c r="C22" l="1"/>
  <c r="C10" s="1"/>
  <c r="D22"/>
  <c r="D10" s="1"/>
  <c r="E24"/>
  <c r="E23" s="1"/>
  <c r="E22"/>
  <c r="E10" s="1"/>
  <c r="C24"/>
  <c r="C23" s="1"/>
</calcChain>
</file>

<file path=xl/sharedStrings.xml><?xml version="1.0" encoding="utf-8"?>
<sst xmlns="http://schemas.openxmlformats.org/spreadsheetml/2006/main" count="1649" uniqueCount="247">
  <si>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</si>
  <si>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</si>
  <si>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</si>
  <si>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</si>
  <si>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</si>
  <si>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</si>
  <si>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</si>
  <si>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</si>
  <si>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</si>
  <si>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</si>
  <si>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</si>
  <si>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</si>
  <si>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</si>
  <si>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</si>
  <si>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</si>
  <si>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</si>
  <si>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</si>
  <si>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</si>
  <si>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</si>
  <si>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</si>
  <si>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</si>
  <si>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</si>
  <si>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</si>
  <si>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</si>
  <si>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</si>
  <si>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</si>
  <si>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</si>
  <si>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</si>
  <si>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</si>
  <si>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</si>
  <si>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</si>
  <si>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</si>
  <si>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</si>
  <si>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</si>
  <si>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</si>
  <si>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</si>
  <si>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</si>
  <si>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</si>
  <si>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</si>
  <si>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</si>
  <si>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</si>
  <si>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</si>
  <si>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</si>
  <si>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</si>
  <si>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</si>
  <si>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</si>
  <si>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</si>
  <si>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</si>
  <si>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</si>
  <si>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</si>
  <si>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</si>
  <si>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</si>
  <si>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</si>
  <si>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</si>
  <si>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</si>
  <si>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</si>
  <si>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</si>
  <si>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</si>
  <si>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</si>
  <si>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</si>
  <si>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</si>
  <si>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</si>
  <si>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</si>
  <si>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</si>
  <si>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</si>
  <si>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</si>
  <si>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</si>
  <si>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</si>
  <si>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</si>
  <si>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</si>
  <si>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</si>
  <si>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</si>
  <si>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</si>
  <si>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</si>
  <si>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</si>
  <si>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</si>
  <si>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</si>
  <si>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</si>
  <si>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</si>
  <si>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</si>
  <si>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</si>
  <si>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</si>
  <si>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</si>
  <si>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</si>
  <si>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</si>
  <si>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</si>
  <si>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</si>
  <si>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</si>
  <si>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</si>
  <si>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</si>
  <si>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</si>
  <si>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</si>
  <si>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</si>
  <si>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</si>
  <si>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</si>
  <si>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</si>
  <si>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</si>
  <si>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</si>
  <si>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</si>
  <si>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</si>
  <si>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</si>
  <si>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</si>
  <si>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</si>
  <si>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</si>
  <si>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</si>
  <si>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</si>
  <si>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</si>
  <si>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</si>
  <si>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</si>
  <si>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</si>
  <si>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</si>
  <si>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</si>
  <si>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</si>
  <si>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</si>
  <si>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</si>
  <si>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</si>
  <si>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</si>
  <si>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</si>
  <si>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</si>
  <si>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</si>
  <si>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</si>
  <si>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</si>
  <si>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</si>
  <si>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</si>
  <si>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</si>
  <si>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</si>
  <si>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</si>
  <si>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</si>
  <si>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</si>
  <si>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</si>
  <si>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</si>
  <si>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</si>
  <si>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</si>
  <si>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</si>
  <si>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</si>
  <si>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</si>
  <si>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</si>
  <si>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</si>
  <si>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</si>
  <si>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</si>
  <si>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</si>
  <si>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</si>
  <si>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</si>
  <si>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</si>
  <si>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</si>
  <si>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</si>
  <si>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</si>
  <si>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</si>
  <si>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</si>
  <si>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</si>
  <si>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</si>
  <si>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</si>
  <si>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</si>
  <si>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</si>
  <si>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</si>
  <si>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</si>
  <si>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</si>
  <si>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</si>
  <si>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</si>
  <si>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</si>
  <si>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</si>
  <si>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</si>
  <si>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</si>
  <si>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</si>
  <si>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</si>
  <si>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</si>
  <si>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</si>
  <si>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</si>
  <si>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</si>
  <si>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</si>
  <si>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</si>
  <si>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</si>
  <si>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</si>
  <si>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</si>
  <si>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</si>
  <si>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</si>
  <si>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</si>
  <si>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</si>
  <si>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</si>
  <si>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</si>
  <si>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</si>
  <si>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</si>
  <si>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</si>
  <si>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</si>
  <si>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</si>
  <si>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</si>
  <si>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</si>
  <si>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</si>
  <si>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</si>
  <si>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</si>
  <si>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</si>
  <si>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</si>
  <si>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</si>
  <si>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</si>
  <si>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</si>
  <si>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</si>
  <si>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</si>
  <si>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</si>
  <si>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</si>
  <si>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</si>
  <si>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</si>
  <si>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</si>
  <si>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</si>
  <si>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</si>
  <si>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</si>
  <si>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</si>
  <si>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</si>
  <si>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</si>
  <si>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</si>
  <si>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</si>
  <si>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</si>
  <si>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</si>
  <si>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</si>
  <si>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</si>
  <si>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</si>
  <si>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</si>
  <si>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</si>
  <si>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</si>
  <si>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</si>
  <si>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2027 год</t>
  </si>
  <si>
    <t>9Д184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</si>
  <si>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</si>
  <si>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</si>
  <si>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</si>
  <si>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БЕЛОЗЕРЬЕВСКОГО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Белозерьевского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</si>
  <si>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</si>
  <si>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</si>
  <si>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</si>
  <si>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</si>
  <si>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</si>
  <si>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2026 ГОД И НА ПЛАНОВЫЙ ПЕРИОД 2027 и 2028 ГОДОВ</t>
  </si>
  <si>
    <t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Ромодановского муниципального района Республики Мордовия на 2026 год и на плановый период 2026 и 2027 годов"</t>
  </si>
  <si>
    <t xml:space="preserve">Приложение 2
к 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</si>
  <si>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</si>
  <si>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</si>
  <si>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 решенияю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2026 год и на плановый период 2027 и 2028 годов»</t>
  </si>
  <si>
    <t xml:space="preserve"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2026 год и на  плановый период 2027 и 2028 годов"
</t>
  </si>
  <si>
    <t>2 02 20000 00 0000 150</t>
  </si>
  <si>
    <t>Субсидии бюджетам бюджетной системы Российской Федерации (межбюджетные субсидии)</t>
  </si>
  <si>
    <t>2 02 25555 00 0000 150</t>
  </si>
  <si>
    <t xml:space="preserve">Субсидии бюджетам  на реализацию программ формирования современной городской среды </t>
  </si>
  <si>
    <t>2 02 25555 10 0000 150</t>
  </si>
  <si>
    <t xml:space="preserve">Субсидии бюджетам сельских поселений на реализацию программ формирования современной городской среды </t>
  </si>
  <si>
    <t>И4</t>
  </si>
  <si>
    <t>55551</t>
  </si>
  <si>
    <t>Региональный проект "Формирование комфортной городской среды"</t>
  </si>
  <si>
    <t>Благоустройство обществнных территорий</t>
  </si>
</sst>
</file>

<file path=xl/styles.xml><?xml version="1.0" encoding="utf-8"?>
<styleSheet xmlns="http://schemas.openxmlformats.org/spreadsheetml/2006/main">
  <numFmts count="9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  <numFmt numFmtId="171" formatCode="000000"/>
  </numFmts>
  <fonts count="74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theme="6" tint="0.79998168889431442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19" fillId="0" borderId="0"/>
    <xf numFmtId="0" fontId="17" fillId="0" borderId="0"/>
    <xf numFmtId="164" fontId="25" fillId="0" borderId="0" applyFont="0" applyFill="0" applyBorder="0" applyAlignment="0" applyProtection="0"/>
    <xf numFmtId="0" fontId="26" fillId="0" borderId="0"/>
    <xf numFmtId="0" fontId="27" fillId="0" borderId="0"/>
    <xf numFmtId="0" fontId="11" fillId="0" borderId="0"/>
    <xf numFmtId="0" fontId="10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44" fontId="16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27" fillId="0" borderId="0"/>
    <xf numFmtId="0" fontId="27" fillId="0" borderId="0"/>
    <xf numFmtId="44" fontId="16" fillId="0" borderId="0">
      <alignment vertical="top" wrapText="1"/>
    </xf>
    <xf numFmtId="0" fontId="27" fillId="0" borderId="0"/>
    <xf numFmtId="44" fontId="16" fillId="0" borderId="0">
      <alignment vertical="top" wrapText="1"/>
    </xf>
    <xf numFmtId="0" fontId="9" fillId="0" borderId="0"/>
    <xf numFmtId="44" fontId="16" fillId="0" borderId="0">
      <alignment vertical="top" wrapText="1"/>
    </xf>
    <xf numFmtId="164" fontId="16" fillId="0" borderId="0" applyFont="0" applyFill="0" applyBorder="0" applyAlignment="0" applyProtection="0"/>
    <xf numFmtId="0" fontId="9" fillId="0" borderId="0"/>
    <xf numFmtId="0" fontId="9" fillId="0" borderId="0"/>
    <xf numFmtId="0" fontId="27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69" fillId="19" borderId="0" applyNumberFormat="0" applyBorder="0" applyAlignment="0" applyProtection="0"/>
    <xf numFmtId="0" fontId="69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59" fillId="31" borderId="0" applyNumberFormat="0" applyBorder="0" applyAlignment="0" applyProtection="0"/>
    <xf numFmtId="0" fontId="63" fillId="32" borderId="66" applyNumberFormat="0" applyAlignment="0" applyProtection="0"/>
    <xf numFmtId="0" fontId="65" fillId="33" borderId="69" applyNumberFormat="0" applyAlignment="0" applyProtection="0"/>
    <xf numFmtId="0" fontId="67" fillId="0" borderId="0" applyNumberFormat="0" applyFill="0" applyBorder="0" applyAlignment="0" applyProtection="0"/>
    <xf numFmtId="0" fontId="58" fillId="34" borderId="0" applyNumberFormat="0" applyBorder="0" applyAlignment="0" applyProtection="0"/>
    <xf numFmtId="0" fontId="55" fillId="0" borderId="63" applyNumberFormat="0" applyFill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7" fillId="0" borderId="0" applyNumberFormat="0" applyFill="0" applyBorder="0" applyAlignment="0" applyProtection="0"/>
    <xf numFmtId="0" fontId="61" fillId="35" borderId="66" applyNumberFormat="0" applyAlignment="0" applyProtection="0"/>
    <xf numFmtId="0" fontId="64" fillId="0" borderId="68" applyNumberFormat="0" applyFill="0" applyAlignment="0" applyProtection="0"/>
    <xf numFmtId="0" fontId="60" fillId="36" borderId="0" applyNumberFormat="0" applyBorder="0" applyAlignment="0" applyProtection="0"/>
    <xf numFmtId="0" fontId="8" fillId="37" borderId="70" applyNumberFormat="0" applyFont="0" applyAlignment="0" applyProtection="0"/>
    <xf numFmtId="0" fontId="62" fillId="32" borderId="67" applyNumberFormat="0" applyAlignment="0" applyProtection="0"/>
    <xf numFmtId="0" fontId="71" fillId="0" borderId="0" applyNumberFormat="0" applyFill="0" applyBorder="0" applyAlignment="0" applyProtection="0"/>
    <xf numFmtId="0" fontId="68" fillId="0" borderId="71" applyNumberFormat="0" applyFill="0" applyAlignment="0" applyProtection="0"/>
    <xf numFmtId="0" fontId="66" fillId="0" borderId="0" applyNumberFormat="0" applyFill="0" applyBorder="0" applyAlignment="0" applyProtection="0"/>
  </cellStyleXfs>
  <cellXfs count="194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3" fillId="0" borderId="0" xfId="0" applyNumberFormat="1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0" fontId="15" fillId="0" borderId="1" xfId="0" applyNumberFormat="1" applyFont="1" applyBorder="1" applyAlignment="1">
      <alignment horizontal="left" wrapText="1"/>
    </xf>
    <xf numFmtId="44" fontId="18" fillId="0" borderId="0" xfId="0" applyFont="1" applyAlignment="1"/>
    <xf numFmtId="44" fontId="20" fillId="0" borderId="0" xfId="0" applyFont="1" applyAlignment="1">
      <alignment horizontal="left"/>
    </xf>
    <xf numFmtId="165" fontId="20" fillId="0" borderId="0" xfId="0" applyNumberFormat="1" applyFont="1" applyAlignment="1"/>
    <xf numFmtId="166" fontId="20" fillId="0" borderId="0" xfId="0" applyNumberFormat="1" applyFont="1" applyAlignment="1"/>
    <xf numFmtId="44" fontId="20" fillId="0" borderId="0" xfId="0" applyFont="1" applyAlignment="1"/>
    <xf numFmtId="44" fontId="21" fillId="0" borderId="0" xfId="0" applyFont="1" applyAlignment="1">
      <alignment horizontal="left" wrapText="1"/>
    </xf>
    <xf numFmtId="44" fontId="21" fillId="0" borderId="0" xfId="0" applyFont="1" applyAlignment="1">
      <alignment horizontal="center"/>
    </xf>
    <xf numFmtId="165" fontId="20" fillId="0" borderId="0" xfId="0" applyNumberFormat="1" applyFont="1" applyAlignment="1">
      <alignment horizontal="right"/>
    </xf>
    <xf numFmtId="49" fontId="21" fillId="0" borderId="5" xfId="0" applyNumberFormat="1" applyFont="1" applyBorder="1" applyAlignment="1">
      <alignment horizontal="center"/>
    </xf>
    <xf numFmtId="49" fontId="20" fillId="0" borderId="0" xfId="0" applyNumberFormat="1" applyFont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Alignment="1"/>
    <xf numFmtId="44" fontId="20" fillId="2" borderId="0" xfId="0" applyFont="1" applyFill="1" applyAlignment="1"/>
    <xf numFmtId="49" fontId="22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8" fillId="0" borderId="5" xfId="5" applyNumberFormat="1" applyFont="1" applyBorder="1"/>
    <xf numFmtId="165" fontId="18" fillId="0" borderId="5" xfId="5" applyNumberFormat="1" applyFont="1" applyBorder="1" applyAlignment="1">
      <alignment horizontal="center"/>
    </xf>
    <xf numFmtId="0" fontId="23" fillId="0" borderId="0" xfId="8" applyFont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2" fillId="0" borderId="0" xfId="8" applyFont="1" applyAlignment="1">
      <alignment horizontal="left" vertical="center"/>
    </xf>
    <xf numFmtId="0" fontId="20" fillId="0" borderId="0" xfId="194" applyFont="1"/>
    <xf numFmtId="0" fontId="20" fillId="0" borderId="0" xfId="194" applyFont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/>
    <xf numFmtId="0" fontId="44" fillId="0" borderId="0" xfId="194" applyFont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/>
    <xf numFmtId="0" fontId="45" fillId="0" borderId="0" xfId="194" applyFont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50" fillId="0" borderId="0" xfId="194" applyFont="1"/>
    <xf numFmtId="0" fontId="50" fillId="0" borderId="0" xfId="194" applyFont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49" fontId="43" fillId="0" borderId="5" xfId="194" applyNumberFormat="1" applyFont="1" applyBorder="1" applyAlignment="1">
      <alignment horizontal="left" wrapText="1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49" fontId="43" fillId="0" borderId="57" xfId="194" applyNumberFormat="1" applyFont="1" applyBorder="1" applyAlignment="1">
      <alignment horizontal="left" wrapText="1"/>
    </xf>
    <xf numFmtId="49" fontId="43" fillId="0" borderId="56" xfId="194" applyNumberFormat="1" applyFont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3" fillId="0" borderId="62" xfId="194" applyFont="1" applyBorder="1"/>
    <xf numFmtId="0" fontId="23" fillId="0" borderId="0" xfId="194" applyFont="1"/>
    <xf numFmtId="0" fontId="47" fillId="0" borderId="0" xfId="194" applyFont="1" applyAlignment="1">
      <alignment horizontal="left" wrapText="1"/>
    </xf>
    <xf numFmtId="0" fontId="32" fillId="0" borderId="0" xfId="194"/>
    <xf numFmtId="0" fontId="51" fillId="0" borderId="0" xfId="194" applyFont="1" applyAlignment="1">
      <alignment horizontal="left"/>
    </xf>
    <xf numFmtId="0" fontId="45" fillId="0" borderId="0" xfId="8" applyFont="1"/>
    <xf numFmtId="49" fontId="50" fillId="0" borderId="10" xfId="194" applyNumberFormat="1" applyFont="1" applyBorder="1" applyAlignment="1">
      <alignment horizontal="left" wrapText="1"/>
    </xf>
    <xf numFmtId="0" fontId="27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2" fillId="0" borderId="0" xfId="5" applyFont="1" applyAlignment="1">
      <alignment horizontal="center"/>
    </xf>
    <xf numFmtId="0" fontId="53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4" fillId="0" borderId="0" xfId="5" applyFont="1"/>
    <xf numFmtId="0" fontId="24" fillId="0" borderId="0" xfId="5" applyFont="1" applyAlignment="1">
      <alignment wrapText="1"/>
    </xf>
    <xf numFmtId="0" fontId="54" fillId="0" borderId="0" xfId="5" applyFont="1" applyAlignment="1">
      <alignment horizontal="right"/>
    </xf>
    <xf numFmtId="0" fontId="48" fillId="0" borderId="0" xfId="5" applyFont="1"/>
    <xf numFmtId="0" fontId="22" fillId="0" borderId="0" xfId="5" applyFont="1" applyAlignment="1">
      <alignment vertical="center"/>
    </xf>
    <xf numFmtId="0" fontId="13" fillId="0" borderId="11" xfId="0" applyNumberFormat="1" applyFont="1" applyBorder="1" applyAlignment="1">
      <alignment horizontal="center" vertical="top" wrapText="1"/>
    </xf>
    <xf numFmtId="0" fontId="14" fillId="0" borderId="5" xfId="0" applyNumberFormat="1" applyFont="1" applyBorder="1" applyAlignment="1">
      <alignment horizontal="left" wrapText="1"/>
    </xf>
    <xf numFmtId="0" fontId="15" fillId="0" borderId="5" xfId="0" applyNumberFormat="1" applyFont="1" applyBorder="1" applyAlignment="1">
      <alignment horizontal="left" wrapText="1"/>
    </xf>
    <xf numFmtId="165" fontId="14" fillId="0" borderId="5" xfId="0" applyNumberFormat="1" applyFont="1" applyBorder="1" applyAlignment="1">
      <alignment horizontal="right" wrapText="1"/>
    </xf>
    <xf numFmtId="165" fontId="15" fillId="0" borderId="5" xfId="0" applyNumberFormat="1" applyFont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Alignment="1">
      <alignment horizontal="center" vertical="center" wrapText="1"/>
    </xf>
    <xf numFmtId="0" fontId="9" fillId="0" borderId="5" xfId="297" applyBorder="1"/>
    <xf numFmtId="49" fontId="18" fillId="0" borderId="5" xfId="5" applyNumberFormat="1" applyFont="1" applyBorder="1" applyAlignment="1">
      <alignment horizontal="left"/>
    </xf>
    <xf numFmtId="49" fontId="9" fillId="0" borderId="5" xfId="297" applyNumberFormat="1" applyBorder="1"/>
    <xf numFmtId="1" fontId="18" fillId="0" borderId="5" xfId="5" applyNumberFormat="1" applyFont="1" applyBorder="1" applyAlignment="1">
      <alignment horizontal="left" vertical="top" wrapText="1"/>
    </xf>
    <xf numFmtId="49" fontId="15" fillId="0" borderId="5" xfId="298" applyNumberFormat="1" applyFont="1" applyBorder="1" applyAlignment="1">
      <alignment horizontal="left" wrapText="1"/>
    </xf>
    <xf numFmtId="49" fontId="9" fillId="0" borderId="5" xfId="301" applyNumberFormat="1" applyBorder="1"/>
    <xf numFmtId="0" fontId="28" fillId="0" borderId="5" xfId="5" applyFont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 wrapText="1"/>
    </xf>
    <xf numFmtId="49" fontId="7" fillId="0" borderId="5" xfId="297" applyNumberFormat="1" applyFont="1" applyBorder="1"/>
    <xf numFmtId="49" fontId="7" fillId="0" borderId="5" xfId="301" applyNumberFormat="1" applyFont="1" applyBorder="1"/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Border="1" applyAlignment="1">
      <alignment horizontal="left" wrapText="1"/>
    </xf>
    <xf numFmtId="49" fontId="18" fillId="2" borderId="9" xfId="5" applyNumberFormat="1" applyFont="1" applyFill="1" applyBorder="1"/>
    <xf numFmtId="165" fontId="18" fillId="2" borderId="9" xfId="5" applyNumberFormat="1" applyFont="1" applyFill="1" applyBorder="1" applyAlignment="1">
      <alignment horizontal="center"/>
    </xf>
    <xf numFmtId="44" fontId="0" fillId="0" borderId="5" xfId="0" applyBorder="1">
      <alignment vertical="top" wrapText="1"/>
    </xf>
    <xf numFmtId="44" fontId="29" fillId="0" borderId="5" xfId="0" applyFont="1" applyBorder="1">
      <alignment vertical="top" wrapText="1"/>
    </xf>
    <xf numFmtId="49" fontId="6" fillId="0" borderId="5" xfId="297" applyNumberFormat="1" applyFont="1" applyBorder="1"/>
    <xf numFmtId="170" fontId="0" fillId="0" borderId="5" xfId="0" applyNumberFormat="1" applyBorder="1" applyAlignment="1">
      <alignment horizontal="center" vertical="top" wrapText="1"/>
    </xf>
    <xf numFmtId="49" fontId="5" fillId="0" borderId="5" xfId="297" applyNumberFormat="1" applyFont="1" applyBorder="1"/>
    <xf numFmtId="49" fontId="24" fillId="0" borderId="5" xfId="5" applyNumberFormat="1" applyFont="1" applyBorder="1" applyAlignment="1">
      <alignment horizontal="left"/>
    </xf>
    <xf numFmtId="49" fontId="4" fillId="0" borderId="5" xfId="297" applyNumberFormat="1" applyFont="1" applyBorder="1"/>
    <xf numFmtId="49" fontId="3" fillId="0" borderId="5" xfId="301" applyNumberFormat="1" applyFont="1" applyBorder="1"/>
    <xf numFmtId="44" fontId="29" fillId="0" borderId="5" xfId="0" applyFont="1" applyBorder="1" applyAlignment="1">
      <alignment horizontal="left" vertical="top" wrapText="1"/>
    </xf>
    <xf numFmtId="1" fontId="18" fillId="2" borderId="5" xfId="5" applyNumberFormat="1" applyFont="1" applyFill="1" applyBorder="1" applyAlignment="1">
      <alignment vertical="top" wrapText="1"/>
    </xf>
    <xf numFmtId="1" fontId="28" fillId="2" borderId="5" xfId="5" applyNumberFormat="1" applyFont="1" applyFill="1" applyBorder="1" applyAlignment="1">
      <alignment horizontal="left" vertical="top" wrapText="1"/>
    </xf>
    <xf numFmtId="165" fontId="21" fillId="0" borderId="5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8" fillId="0" borderId="5" xfId="4" applyFont="1" applyBorder="1" applyAlignment="1">
      <alignment horizontal="left" vertical="center" wrapText="1"/>
    </xf>
    <xf numFmtId="0" fontId="28" fillId="2" borderId="5" xfId="0" applyNumberFormat="1" applyFont="1" applyFill="1" applyBorder="1" applyAlignment="1">
      <alignment horizontal="left" vertical="top" wrapText="1"/>
    </xf>
    <xf numFmtId="165" fontId="24" fillId="0" borderId="5" xfId="5" applyNumberFormat="1" applyFont="1" applyBorder="1" applyAlignment="1">
      <alignment horizontal="center"/>
    </xf>
    <xf numFmtId="0" fontId="50" fillId="38" borderId="0" xfId="194" applyFont="1" applyFill="1" applyAlignment="1">
      <alignment horizontal="left"/>
    </xf>
    <xf numFmtId="49" fontId="2" fillId="0" borderId="5" xfId="297" applyNumberFormat="1" applyFont="1" applyBorder="1"/>
    <xf numFmtId="1" fontId="18" fillId="0" borderId="5" xfId="300" applyNumberFormat="1" applyFont="1" applyBorder="1" applyAlignment="1">
      <alignment horizontal="left" vertical="top" wrapText="1"/>
    </xf>
    <xf numFmtId="0" fontId="18" fillId="0" borderId="5" xfId="5" applyFont="1" applyBorder="1" applyAlignment="1">
      <alignment horizontal="left" vertical="top" wrapText="1"/>
    </xf>
    <xf numFmtId="166" fontId="72" fillId="2" borderId="0" xfId="0" applyNumberFormat="1" applyFont="1" applyFill="1" applyAlignment="1"/>
    <xf numFmtId="0" fontId="20" fillId="0" borderId="4" xfId="1" applyFont="1" applyBorder="1" applyAlignment="1">
      <alignment horizontal="center" vertical="top"/>
    </xf>
    <xf numFmtId="0" fontId="16" fillId="0" borderId="16" xfId="125" applyFont="1" applyFill="1" applyBorder="1" applyAlignment="1">
      <alignment wrapText="1"/>
    </xf>
    <xf numFmtId="0" fontId="21" fillId="5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justify" vertical="top" wrapText="1"/>
    </xf>
    <xf numFmtId="168" fontId="73" fillId="2" borderId="5" xfId="299" applyNumberFormat="1" applyFont="1" applyFill="1" applyBorder="1" applyAlignment="1">
      <alignment vertical="center" wrapText="1"/>
    </xf>
    <xf numFmtId="168" fontId="73" fillId="2" borderId="5" xfId="3" applyNumberFormat="1" applyFont="1" applyFill="1" applyBorder="1" applyAlignment="1">
      <alignment vertical="center" wrapText="1"/>
    </xf>
    <xf numFmtId="0" fontId="20" fillId="5" borderId="5" xfId="1" applyFont="1" applyFill="1" applyBorder="1" applyAlignment="1">
      <alignment horizontal="center" vertical="top"/>
    </xf>
    <xf numFmtId="0" fontId="20" fillId="5" borderId="5" xfId="1" applyFont="1" applyFill="1" applyBorder="1" applyAlignment="1">
      <alignment horizontal="justify" vertical="top" wrapText="1"/>
    </xf>
    <xf numFmtId="168" fontId="20" fillId="2" borderId="5" xfId="299" applyNumberFormat="1" applyFont="1" applyFill="1" applyBorder="1" applyAlignment="1">
      <alignment vertical="center" wrapText="1"/>
    </xf>
    <xf numFmtId="168" fontId="20" fillId="2" borderId="5" xfId="3" applyNumberFormat="1" applyFont="1" applyFill="1" applyBorder="1" applyAlignment="1">
      <alignment vertical="center" wrapText="1"/>
    </xf>
    <xf numFmtId="49" fontId="16" fillId="6" borderId="1" xfId="304" applyFont="1" applyFill="1" applyBorder="1">
      <alignment horizontal="center"/>
    </xf>
    <xf numFmtId="0" fontId="16" fillId="6" borderId="16" xfId="303" applyFont="1" applyFill="1" applyAlignment="1">
      <alignment wrapText="1"/>
    </xf>
    <xf numFmtId="168" fontId="20" fillId="2" borderId="5" xfId="0" applyNumberFormat="1" applyFont="1" applyFill="1" applyBorder="1" applyAlignment="1"/>
    <xf numFmtId="49" fontId="16" fillId="0" borderId="1" xfId="304" applyFont="1" applyBorder="1">
      <alignment horizontal="center"/>
    </xf>
    <xf numFmtId="0" fontId="16" fillId="0" borderId="16" xfId="303" applyFont="1" applyAlignment="1">
      <alignment wrapText="1"/>
    </xf>
    <xf numFmtId="0" fontId="16" fillId="0" borderId="72" xfId="125" applyFont="1" applyFill="1" applyBorder="1" applyAlignment="1">
      <alignment wrapText="1"/>
    </xf>
    <xf numFmtId="168" fontId="20" fillId="2" borderId="5" xfId="0" applyNumberFormat="1" applyFont="1" applyFill="1" applyBorder="1" applyAlignment="1">
      <alignment horizontal="center"/>
    </xf>
    <xf numFmtId="0" fontId="20" fillId="39" borderId="5" xfId="1" applyFont="1" applyFill="1" applyBorder="1" applyAlignment="1">
      <alignment horizontal="center" vertical="top"/>
    </xf>
    <xf numFmtId="0" fontId="20" fillId="39" borderId="5" xfId="1" applyFont="1" applyFill="1" applyBorder="1" applyAlignment="1">
      <alignment horizontal="justify" vertical="top" wrapText="1"/>
    </xf>
    <xf numFmtId="49" fontId="16" fillId="39" borderId="1" xfId="304" applyFont="1" applyFill="1" applyBorder="1">
      <alignment horizontal="center"/>
    </xf>
    <xf numFmtId="0" fontId="16" fillId="39" borderId="16" xfId="125" applyFont="1" applyFill="1" applyBorder="1" applyAlignment="1">
      <alignment wrapText="1"/>
    </xf>
    <xf numFmtId="0" fontId="16" fillId="39" borderId="17" xfId="303" applyFont="1" applyFill="1" applyBorder="1" applyAlignment="1">
      <alignment wrapText="1"/>
    </xf>
    <xf numFmtId="0" fontId="16" fillId="39" borderId="16" xfId="303" applyFont="1" applyFill="1" applyAlignment="1">
      <alignment wrapText="1"/>
    </xf>
    <xf numFmtId="49" fontId="1" fillId="0" borderId="5" xfId="297" applyNumberFormat="1" applyFont="1" applyBorder="1"/>
    <xf numFmtId="0" fontId="48" fillId="0" borderId="0" xfId="5" applyFont="1" applyAlignment="1">
      <alignment horizontal="left"/>
    </xf>
    <xf numFmtId="171" fontId="23" fillId="0" borderId="0" xfId="5" applyNumberFormat="1" applyFont="1" applyAlignment="1">
      <alignment horizontal="left" wrapText="1"/>
    </xf>
    <xf numFmtId="0" fontId="48" fillId="0" borderId="0" xfId="5" applyFont="1" applyAlignment="1">
      <alignment horizontal="center" wrapText="1"/>
    </xf>
    <xf numFmtId="0" fontId="27" fillId="0" borderId="0" xfId="5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44" fontId="22" fillId="0" borderId="0" xfId="0" applyFont="1" applyAlignment="1">
      <alignment horizontal="center" vertical="top" wrapText="1"/>
    </xf>
    <xf numFmtId="44" fontId="21" fillId="0" borderId="5" xfId="0" applyFont="1" applyBorder="1" applyAlignment="1">
      <alignment horizontal="center" vertical="center"/>
    </xf>
    <xf numFmtId="165" fontId="21" fillId="0" borderId="5" xfId="0" applyNumberFormat="1" applyFont="1" applyBorder="1" applyAlignment="1">
      <alignment horizontal="center" vertical="center"/>
    </xf>
    <xf numFmtId="165" fontId="20" fillId="0" borderId="0" xfId="0" applyNumberFormat="1" applyFont="1" applyAlignment="1">
      <alignment horizontal="left" vertical="top" wrapText="1"/>
    </xf>
    <xf numFmtId="165" fontId="20" fillId="0" borderId="0" xfId="0" applyNumberFormat="1" applyFont="1" applyAlignment="1">
      <alignment horizontal="left" vertical="top"/>
    </xf>
    <xf numFmtId="0" fontId="16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3" fillId="0" borderId="1" xfId="0" applyNumberFormat="1" applyFont="1" applyBorder="1" applyAlignment="1">
      <alignment horizontal="center" vertical="center" wrapText="1"/>
    </xf>
    <xf numFmtId="0" fontId="45" fillId="0" borderId="0" xfId="194" applyFont="1" applyAlignment="1">
      <alignment horizontal="center" vertical="center" wrapText="1"/>
    </xf>
    <xf numFmtId="0" fontId="50" fillId="0" borderId="0" xfId="8" applyFont="1" applyAlignment="1">
      <alignment horizontal="left" wrapText="1"/>
    </xf>
    <xf numFmtId="0" fontId="49" fillId="0" borderId="0" xfId="8" applyFo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9" zoomScaleSheetLayoutView="100" workbookViewId="0">
      <selection activeCell="A3" sqref="A3:C3"/>
    </sheetView>
  </sheetViews>
  <sheetFormatPr defaultColWidth="9.33203125" defaultRowHeight="13.2"/>
  <cols>
    <col min="1" max="1" width="88.6640625" style="89" customWidth="1"/>
    <col min="2" max="2" width="31" style="89" customWidth="1"/>
    <col min="3" max="3" width="22" style="89" customWidth="1"/>
    <col min="4" max="4" width="23.33203125" style="90" customWidth="1"/>
    <col min="5" max="16384" width="9.33203125" style="89"/>
  </cols>
  <sheetData>
    <row r="1" spans="1:9" ht="38.25" customHeight="1">
      <c r="B1" s="173" t="s">
        <v>147</v>
      </c>
      <c r="C1" s="173"/>
      <c r="D1" s="105"/>
      <c r="E1" s="103"/>
      <c r="F1" s="104"/>
      <c r="I1" s="103"/>
    </row>
    <row r="2" spans="1:9" ht="123.75" customHeight="1">
      <c r="B2" s="174" t="s">
        <v>231</v>
      </c>
      <c r="C2" s="174"/>
      <c r="D2" s="102"/>
      <c r="F2" s="101"/>
    </row>
    <row r="3" spans="1:9" ht="189" customHeight="1">
      <c r="A3" s="175" t="s">
        <v>224</v>
      </c>
      <c r="B3" s="175"/>
      <c r="C3" s="175"/>
      <c r="D3" s="100"/>
      <c r="E3" s="99"/>
      <c r="F3" s="99"/>
      <c r="G3" s="99"/>
      <c r="H3" s="99"/>
      <c r="I3" s="99"/>
    </row>
    <row r="4" spans="1:9" ht="15.6">
      <c r="A4" s="98"/>
      <c r="B4" s="176"/>
      <c r="C4" s="176"/>
    </row>
    <row r="5" spans="1:9" ht="18.600000000000001" customHeight="1">
      <c r="A5" s="177" t="s">
        <v>24</v>
      </c>
      <c r="B5" s="111" t="s">
        <v>23</v>
      </c>
      <c r="C5" s="112"/>
    </row>
    <row r="6" spans="1:9" ht="54.75" customHeight="1">
      <c r="A6" s="177"/>
      <c r="B6" s="111" t="s">
        <v>154</v>
      </c>
      <c r="C6" s="90"/>
      <c r="D6" s="89"/>
    </row>
    <row r="7" spans="1:9" ht="16.2" customHeight="1">
      <c r="A7" s="97">
        <v>1</v>
      </c>
      <c r="B7" s="97">
        <v>3</v>
      </c>
      <c r="C7" s="90"/>
      <c r="D7" s="89"/>
    </row>
    <row r="8" spans="1:9" ht="21" customHeight="1">
      <c r="A8" s="96" t="s">
        <v>81</v>
      </c>
      <c r="B8" s="92"/>
      <c r="C8" s="90"/>
      <c r="D8" s="89"/>
    </row>
    <row r="9" spans="1:9" ht="37.950000000000003" customHeight="1">
      <c r="A9" s="95" t="s">
        <v>82</v>
      </c>
      <c r="B9" s="92"/>
      <c r="C9" s="90"/>
      <c r="D9" s="89"/>
    </row>
    <row r="10" spans="1:9" ht="39" customHeight="1">
      <c r="A10" s="93" t="s">
        <v>83</v>
      </c>
      <c r="B10" s="92">
        <v>100</v>
      </c>
      <c r="C10" s="90"/>
      <c r="D10" s="89"/>
    </row>
    <row r="11" spans="1:9" ht="15.6">
      <c r="A11" s="93" t="s">
        <v>84</v>
      </c>
      <c r="B11" s="92">
        <v>0</v>
      </c>
      <c r="C11" s="90"/>
      <c r="D11" s="89"/>
    </row>
    <row r="12" spans="1:9" ht="46.8">
      <c r="A12" s="93" t="s">
        <v>85</v>
      </c>
      <c r="B12" s="92">
        <v>0</v>
      </c>
      <c r="C12" s="90"/>
      <c r="D12" s="89"/>
    </row>
    <row r="13" spans="1:9" ht="21" customHeight="1">
      <c r="A13" s="93" t="s">
        <v>86</v>
      </c>
      <c r="B13" s="92">
        <v>0</v>
      </c>
      <c r="C13" s="90"/>
      <c r="D13" s="89"/>
    </row>
    <row r="14" spans="1:9" ht="31.2">
      <c r="A14" s="93" t="s">
        <v>87</v>
      </c>
      <c r="B14" s="92">
        <v>0</v>
      </c>
      <c r="C14" s="90"/>
      <c r="D14" s="89"/>
    </row>
    <row r="15" spans="1:9" ht="15.6">
      <c r="A15" s="93" t="s">
        <v>88</v>
      </c>
      <c r="B15" s="92">
        <v>0</v>
      </c>
      <c r="C15" s="90"/>
      <c r="D15" s="89"/>
    </row>
    <row r="16" spans="1:9" ht="15.6">
      <c r="A16" s="93" t="s">
        <v>89</v>
      </c>
      <c r="B16" s="92">
        <v>0</v>
      </c>
      <c r="C16" s="90"/>
      <c r="D16" s="89"/>
    </row>
    <row r="17" spans="1:4" ht="31.2">
      <c r="A17" s="95" t="s">
        <v>90</v>
      </c>
      <c r="B17" s="94"/>
      <c r="D17" s="89"/>
    </row>
    <row r="18" spans="1:4" ht="31.2">
      <c r="A18" s="93" t="s">
        <v>91</v>
      </c>
      <c r="B18" s="92">
        <v>0</v>
      </c>
      <c r="D18" s="89"/>
    </row>
    <row r="19" spans="1:4" ht="33" customHeight="1">
      <c r="A19" s="93" t="s">
        <v>92</v>
      </c>
      <c r="B19" s="92">
        <v>100</v>
      </c>
      <c r="D19" s="89"/>
    </row>
    <row r="20" spans="1:4" ht="15.6">
      <c r="A20" s="93" t="s">
        <v>93</v>
      </c>
      <c r="B20" s="92">
        <v>0</v>
      </c>
      <c r="D20" s="89"/>
    </row>
    <row r="21" spans="1:4" ht="15.6">
      <c r="A21" s="93" t="s">
        <v>94</v>
      </c>
      <c r="B21" s="92">
        <v>100</v>
      </c>
      <c r="D21" s="89"/>
    </row>
    <row r="22" spans="1:4" ht="15.6">
      <c r="A22" s="95" t="s">
        <v>95</v>
      </c>
      <c r="B22" s="94"/>
      <c r="D22" s="89"/>
    </row>
    <row r="23" spans="1:4" ht="31.2">
      <c r="A23" s="93" t="s">
        <v>96</v>
      </c>
      <c r="B23" s="92">
        <v>0</v>
      </c>
      <c r="D23" s="89"/>
    </row>
    <row r="24" spans="1:4" ht="31.2">
      <c r="A24" s="93" t="s">
        <v>97</v>
      </c>
      <c r="B24" s="92">
        <v>100</v>
      </c>
      <c r="D24" s="89"/>
    </row>
    <row r="25" spans="1:4" ht="15.6">
      <c r="A25" s="95" t="s">
        <v>98</v>
      </c>
      <c r="B25" s="94"/>
      <c r="D25" s="89"/>
    </row>
    <row r="26" spans="1:4" ht="51.6" customHeight="1">
      <c r="A26" s="93" t="s">
        <v>99</v>
      </c>
      <c r="B26" s="92">
        <v>0</v>
      </c>
      <c r="D26" s="89"/>
    </row>
    <row r="27" spans="1:4" ht="46.5" customHeight="1">
      <c r="A27" s="93" t="s">
        <v>100</v>
      </c>
      <c r="B27" s="92">
        <v>100</v>
      </c>
      <c r="D27" s="89"/>
    </row>
    <row r="28" spans="1:4" ht="55.2" customHeight="1">
      <c r="A28" s="93" t="s">
        <v>101</v>
      </c>
      <c r="B28" s="92">
        <v>0</v>
      </c>
      <c r="D28" s="89"/>
    </row>
    <row r="29" spans="1:4" ht="55.95" customHeight="1">
      <c r="A29" s="93" t="s">
        <v>102</v>
      </c>
      <c r="B29" s="92">
        <v>100</v>
      </c>
      <c r="D29" s="89"/>
    </row>
    <row r="30" spans="1:4" ht="51.6" customHeight="1">
      <c r="A30" s="93" t="s">
        <v>103</v>
      </c>
      <c r="B30" s="92">
        <v>0</v>
      </c>
      <c r="D30" s="89"/>
    </row>
    <row r="31" spans="1:4" ht="50.4" customHeight="1">
      <c r="A31" s="93" t="s">
        <v>104</v>
      </c>
      <c r="B31" s="92">
        <v>100</v>
      </c>
      <c r="D31" s="89"/>
    </row>
    <row r="32" spans="1:4" ht="36.6" customHeight="1">
      <c r="A32" s="93" t="s">
        <v>105</v>
      </c>
      <c r="B32" s="92">
        <v>0</v>
      </c>
      <c r="D32" s="89"/>
    </row>
    <row r="33" spans="1:4" ht="33" customHeight="1">
      <c r="A33" s="93" t="s">
        <v>106</v>
      </c>
      <c r="B33" s="92">
        <v>100</v>
      </c>
      <c r="D33" s="89"/>
    </row>
    <row r="34" spans="1:4" ht="15.6">
      <c r="A34" s="95" t="s">
        <v>107</v>
      </c>
      <c r="B34" s="94"/>
      <c r="D34" s="89"/>
    </row>
    <row r="35" spans="1:4" ht="18.600000000000001" customHeight="1">
      <c r="A35" s="93" t="s">
        <v>108</v>
      </c>
      <c r="B35" s="92">
        <v>0</v>
      </c>
      <c r="D35" s="89"/>
    </row>
    <row r="36" spans="1:4" ht="18.600000000000001" customHeight="1">
      <c r="A36" s="93" t="s">
        <v>109</v>
      </c>
      <c r="B36" s="92">
        <v>100</v>
      </c>
      <c r="D36" s="89"/>
    </row>
    <row r="37" spans="1:4" ht="19.95" customHeight="1">
      <c r="A37" s="93" t="s">
        <v>110</v>
      </c>
      <c r="B37" s="92">
        <v>0</v>
      </c>
      <c r="D37" s="89"/>
    </row>
    <row r="38" spans="1:4" ht="20.399999999999999" customHeight="1">
      <c r="A38" s="93" t="s">
        <v>111</v>
      </c>
      <c r="B38" s="92">
        <v>100</v>
      </c>
      <c r="D38" s="89"/>
    </row>
    <row r="39" spans="1:4" ht="15.6">
      <c r="A39" s="91"/>
      <c r="D39" s="89"/>
    </row>
  </sheetData>
  <mergeCells count="5">
    <mergeCell ref="B1:C1"/>
    <mergeCell ref="B2:C2"/>
    <mergeCell ref="A3:C3"/>
    <mergeCell ref="B4:C4"/>
    <mergeCell ref="A5:A6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22" zoomScaleSheetLayoutView="100" workbookViewId="0">
      <selection activeCell="D24" sqref="D24"/>
    </sheetView>
  </sheetViews>
  <sheetFormatPr defaultColWidth="9.33203125" defaultRowHeight="13.2"/>
  <cols>
    <col min="1" max="1" width="24.33203125" style="8" customWidth="1"/>
    <col min="2" max="2" width="61.44140625" style="11" customWidth="1"/>
    <col min="3" max="3" width="16.6640625" style="11" customWidth="1"/>
    <col min="4" max="4" width="16" style="11" customWidth="1"/>
    <col min="5" max="5" width="16.44140625" style="9" customWidth="1"/>
    <col min="6" max="6" width="13.77734375" style="9" customWidth="1"/>
    <col min="7" max="7" width="17" style="10" customWidth="1"/>
    <col min="8" max="8" width="13.77734375" style="11" bestFit="1" customWidth="1"/>
    <col min="9" max="9" width="12.44140625" style="11" bestFit="1" customWidth="1"/>
    <col min="10" max="16384" width="9.33203125" style="11"/>
  </cols>
  <sheetData>
    <row r="1" spans="1:8" ht="15" customHeight="1">
      <c r="B1" s="7"/>
      <c r="C1" s="181" t="s">
        <v>232</v>
      </c>
      <c r="D1" s="182"/>
      <c r="E1" s="182"/>
    </row>
    <row r="2" spans="1:8" ht="13.8">
      <c r="B2" s="7"/>
      <c r="C2" s="182"/>
      <c r="D2" s="182"/>
      <c r="E2" s="182"/>
    </row>
    <row r="3" spans="1:8" ht="13.8">
      <c r="B3" s="7"/>
      <c r="C3" s="182"/>
      <c r="D3" s="182"/>
      <c r="E3" s="182"/>
    </row>
    <row r="4" spans="1:8" ht="33.75" customHeight="1">
      <c r="B4" s="7"/>
      <c r="C4" s="182"/>
      <c r="D4" s="182"/>
      <c r="E4" s="182"/>
    </row>
    <row r="5" spans="1:8" ht="39.75" customHeight="1">
      <c r="C5" s="182"/>
      <c r="D5" s="182"/>
      <c r="E5" s="182"/>
    </row>
    <row r="6" spans="1:8" ht="63" customHeight="1">
      <c r="A6" s="178" t="s">
        <v>225</v>
      </c>
      <c r="B6" s="178"/>
      <c r="C6" s="178"/>
      <c r="D6" s="178"/>
      <c r="E6" s="178"/>
    </row>
    <row r="7" spans="1:8">
      <c r="A7" s="12"/>
      <c r="B7" s="13"/>
      <c r="C7" s="13"/>
      <c r="D7" s="13"/>
      <c r="E7" s="14" t="s">
        <v>1</v>
      </c>
    </row>
    <row r="8" spans="1:8">
      <c r="A8" s="179" t="s">
        <v>25</v>
      </c>
      <c r="B8" s="179" t="s">
        <v>2</v>
      </c>
      <c r="C8" s="180" t="s">
        <v>7</v>
      </c>
      <c r="D8" s="180"/>
      <c r="E8" s="180"/>
    </row>
    <row r="9" spans="1:8" ht="16.5" customHeight="1">
      <c r="A9" s="179"/>
      <c r="B9" s="179"/>
      <c r="C9" s="139" t="s">
        <v>212</v>
      </c>
      <c r="D9" s="139" t="s">
        <v>219</v>
      </c>
      <c r="E9" s="139" t="s">
        <v>226</v>
      </c>
      <c r="H9" s="9"/>
    </row>
    <row r="10" spans="1:8" s="16" customFormat="1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>
      <c r="A11" s="151" t="s">
        <v>28</v>
      </c>
      <c r="B11" s="152" t="s">
        <v>29</v>
      </c>
      <c r="C11" s="153">
        <f>C12</f>
        <v>6244.3</v>
      </c>
      <c r="D11" s="153">
        <f>D12</f>
        <v>2443.9</v>
      </c>
      <c r="E11" s="154">
        <f>E12</f>
        <v>2620.3000000000002</v>
      </c>
      <c r="F11" s="17"/>
      <c r="G11" s="18"/>
    </row>
    <row r="12" spans="1:8" s="19" customFormat="1" ht="26.4">
      <c r="A12" s="155" t="s">
        <v>30</v>
      </c>
      <c r="B12" s="156" t="s">
        <v>31</v>
      </c>
      <c r="C12" s="157">
        <f>C13+C21+C26+C18</f>
        <v>6244.3</v>
      </c>
      <c r="D12" s="157">
        <f>D13+D21+D26</f>
        <v>2443.9</v>
      </c>
      <c r="E12" s="158">
        <f>E13+E21+E26</f>
        <v>2620.3000000000002</v>
      </c>
      <c r="F12" s="17"/>
      <c r="G12" s="18"/>
    </row>
    <row r="13" spans="1:8" s="19" customFormat="1">
      <c r="A13" s="166" t="s">
        <v>155</v>
      </c>
      <c r="B13" s="167" t="s">
        <v>165</v>
      </c>
      <c r="C13" s="157">
        <f>C14+C16</f>
        <v>2093.6999999999998</v>
      </c>
      <c r="D13" s="157">
        <f t="shared" ref="C13:D14" si="0">D14</f>
        <v>1484</v>
      </c>
      <c r="E13" s="158">
        <f>E14</f>
        <v>1474.2</v>
      </c>
      <c r="F13" s="17"/>
      <c r="G13" s="18"/>
    </row>
    <row r="14" spans="1:8" s="19" customFormat="1">
      <c r="A14" s="159" t="s">
        <v>156</v>
      </c>
      <c r="B14" s="160" t="s">
        <v>166</v>
      </c>
      <c r="C14" s="161">
        <f t="shared" si="0"/>
        <v>1871.7</v>
      </c>
      <c r="D14" s="161">
        <f t="shared" si="0"/>
        <v>1484</v>
      </c>
      <c r="E14" s="161">
        <f>E15</f>
        <v>1474.2</v>
      </c>
      <c r="F14" s="17"/>
      <c r="G14" s="18"/>
    </row>
    <row r="15" spans="1:8" s="19" customFormat="1" ht="26.4">
      <c r="A15" s="162" t="s">
        <v>181</v>
      </c>
      <c r="B15" s="163" t="s">
        <v>184</v>
      </c>
      <c r="C15" s="161">
        <v>1871.7</v>
      </c>
      <c r="D15" s="161">
        <v>1484</v>
      </c>
      <c r="E15" s="161">
        <v>1474.2</v>
      </c>
      <c r="F15" s="17"/>
      <c r="G15" s="18"/>
    </row>
    <row r="16" spans="1:8" s="19" customFormat="1" ht="26.4">
      <c r="A16" s="159" t="s">
        <v>213</v>
      </c>
      <c r="B16" s="160" t="s">
        <v>214</v>
      </c>
      <c r="C16" s="161">
        <f>C17</f>
        <v>222</v>
      </c>
      <c r="D16" s="161"/>
      <c r="E16" s="161"/>
      <c r="F16" s="17"/>
      <c r="G16" s="18"/>
    </row>
    <row r="17" spans="1:7" s="19" customFormat="1" ht="26.4">
      <c r="A17" s="162" t="s">
        <v>215</v>
      </c>
      <c r="B17" s="163" t="s">
        <v>216</v>
      </c>
      <c r="C17" s="161">
        <v>222</v>
      </c>
      <c r="D17" s="161"/>
      <c r="E17" s="161"/>
      <c r="F17" s="17"/>
      <c r="G17" s="18"/>
    </row>
    <row r="18" spans="1:7" s="19" customFormat="1" ht="26.4">
      <c r="A18" s="168" t="s">
        <v>237</v>
      </c>
      <c r="B18" s="169" t="s">
        <v>238</v>
      </c>
      <c r="C18" s="161">
        <f>C19</f>
        <v>3268.3</v>
      </c>
      <c r="D18" s="161"/>
      <c r="E18" s="161"/>
      <c r="F18" s="17"/>
      <c r="G18" s="18"/>
    </row>
    <row r="19" spans="1:7" s="19" customFormat="1" ht="26.4">
      <c r="A19" s="149" t="s">
        <v>239</v>
      </c>
      <c r="B19" s="150" t="s">
        <v>240</v>
      </c>
      <c r="C19" s="161">
        <f>C20</f>
        <v>3268.3</v>
      </c>
      <c r="D19" s="161"/>
      <c r="E19" s="161"/>
      <c r="F19" s="17"/>
      <c r="G19" s="18"/>
    </row>
    <row r="20" spans="1:7" s="19" customFormat="1" ht="26.4">
      <c r="A20" s="149" t="s">
        <v>241</v>
      </c>
      <c r="B20" s="164" t="s">
        <v>242</v>
      </c>
      <c r="C20" s="161">
        <v>3268.3</v>
      </c>
      <c r="D20" s="161"/>
      <c r="E20" s="161"/>
      <c r="F20" s="17"/>
      <c r="G20" s="148"/>
    </row>
    <row r="21" spans="1:7" s="19" customFormat="1">
      <c r="A21" s="168" t="s">
        <v>157</v>
      </c>
      <c r="B21" s="170" t="s">
        <v>167</v>
      </c>
      <c r="C21" s="165">
        <f>C22+C24</f>
        <v>598.30000000000007</v>
      </c>
      <c r="D21" s="165">
        <f>D22+D24</f>
        <v>658.9</v>
      </c>
      <c r="E21" s="165">
        <f>E22+E24</f>
        <v>833.1</v>
      </c>
      <c r="F21" s="17"/>
      <c r="G21" s="18"/>
    </row>
    <row r="22" spans="1:7" s="19" customFormat="1" ht="26.4">
      <c r="A22" s="159" t="s">
        <v>158</v>
      </c>
      <c r="B22" s="160" t="s">
        <v>168</v>
      </c>
      <c r="C22" s="165">
        <f>C23</f>
        <v>3.2</v>
      </c>
      <c r="D22" s="165">
        <f>D23</f>
        <v>3.4</v>
      </c>
      <c r="E22" s="165">
        <f>E23</f>
        <v>3.5</v>
      </c>
      <c r="F22" s="17"/>
      <c r="G22" s="18"/>
    </row>
    <row r="23" spans="1:7" s="19" customFormat="1" ht="26.4">
      <c r="A23" s="162" t="s">
        <v>159</v>
      </c>
      <c r="B23" s="163" t="s">
        <v>169</v>
      </c>
      <c r="C23" s="165">
        <v>3.2</v>
      </c>
      <c r="D23" s="165">
        <v>3.4</v>
      </c>
      <c r="E23" s="165">
        <v>3.5</v>
      </c>
      <c r="F23" s="17"/>
      <c r="G23" s="18"/>
    </row>
    <row r="24" spans="1:7" s="19" customFormat="1" ht="39.6">
      <c r="A24" s="159" t="s">
        <v>160</v>
      </c>
      <c r="B24" s="160" t="s">
        <v>191</v>
      </c>
      <c r="C24" s="165">
        <f>C25</f>
        <v>595.1</v>
      </c>
      <c r="D24" s="165">
        <f>D25</f>
        <v>655.5</v>
      </c>
      <c r="E24" s="165">
        <f>E25</f>
        <v>829.6</v>
      </c>
      <c r="F24" s="17"/>
      <c r="G24" s="18"/>
    </row>
    <row r="25" spans="1:7" s="19" customFormat="1" ht="39.6">
      <c r="A25" s="162" t="s">
        <v>161</v>
      </c>
      <c r="B25" s="163" t="s">
        <v>192</v>
      </c>
      <c r="C25" s="165">
        <v>595.1</v>
      </c>
      <c r="D25" s="165">
        <v>655.5</v>
      </c>
      <c r="E25" s="165">
        <v>829.6</v>
      </c>
      <c r="F25" s="17"/>
      <c r="G25" s="18"/>
    </row>
    <row r="26" spans="1:7" s="19" customFormat="1">
      <c r="A26" s="168" t="s">
        <v>162</v>
      </c>
      <c r="B26" s="171" t="s">
        <v>33</v>
      </c>
      <c r="C26" s="165">
        <f>C27</f>
        <v>284</v>
      </c>
      <c r="D26" s="165">
        <f>D27</f>
        <v>301</v>
      </c>
      <c r="E26" s="165">
        <f>E27</f>
        <v>313</v>
      </c>
      <c r="F26" s="17"/>
      <c r="G26" s="18"/>
    </row>
    <row r="27" spans="1:7" s="19" customFormat="1" ht="61.5" customHeight="1">
      <c r="A27" s="162" t="s">
        <v>163</v>
      </c>
      <c r="B27" s="163" t="s">
        <v>185</v>
      </c>
      <c r="C27" s="165">
        <f t="shared" ref="C27:D27" si="1">C28</f>
        <v>284</v>
      </c>
      <c r="D27" s="165">
        <f t="shared" si="1"/>
        <v>301</v>
      </c>
      <c r="E27" s="165">
        <f>E28</f>
        <v>313</v>
      </c>
      <c r="F27" s="17"/>
      <c r="G27" s="18"/>
    </row>
    <row r="28" spans="1:7" s="19" customFormat="1" ht="52.8">
      <c r="A28" s="162" t="s">
        <v>164</v>
      </c>
      <c r="B28" s="163" t="s">
        <v>186</v>
      </c>
      <c r="C28" s="165">
        <v>284</v>
      </c>
      <c r="D28" s="165">
        <v>301</v>
      </c>
      <c r="E28" s="165">
        <v>313</v>
      </c>
      <c r="F28" s="17"/>
      <c r="G28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view="pageBreakPreview" topLeftCell="A76" zoomScaleSheetLayoutView="100" workbookViewId="0">
      <selection activeCell="L44" sqref="L44"/>
    </sheetView>
  </sheetViews>
  <sheetFormatPr defaultRowHeight="13.2"/>
  <cols>
    <col min="1" max="1" width="37.44140625" customWidth="1"/>
    <col min="2" max="2" width="5.44140625" customWidth="1"/>
    <col min="3" max="3" width="4.109375" customWidth="1"/>
    <col min="4" max="4" width="4.44140625" customWidth="1"/>
    <col min="5" max="7" width="4.109375" customWidth="1"/>
    <col min="8" max="8" width="8.33203125" customWidth="1"/>
    <col min="9" max="9" width="4.10937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233</v>
      </c>
      <c r="J1" s="184"/>
      <c r="K1" s="184"/>
      <c r="L1" s="184"/>
    </row>
    <row r="2" spans="1:12" ht="66" customHeight="1">
      <c r="A2" s="185" t="s">
        <v>227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95" customHeight="1">
      <c r="A4" s="187" t="s">
        <v>2</v>
      </c>
      <c r="B4" s="187" t="s">
        <v>21</v>
      </c>
      <c r="C4" s="187" t="s">
        <v>3</v>
      </c>
      <c r="D4" s="187" t="s">
        <v>4</v>
      </c>
      <c r="E4" s="187" t="s">
        <v>5</v>
      </c>
      <c r="F4" s="187"/>
      <c r="G4" s="187"/>
      <c r="H4" s="187"/>
      <c r="I4" s="187" t="s">
        <v>6</v>
      </c>
      <c r="J4" s="187" t="s">
        <v>7</v>
      </c>
      <c r="K4" s="187"/>
      <c r="L4" s="187"/>
    </row>
    <row r="5" spans="1:12" ht="16.350000000000001" customHeight="1">
      <c r="A5" s="187" t="s">
        <v>0</v>
      </c>
      <c r="B5" s="187" t="s">
        <v>0</v>
      </c>
      <c r="C5" s="187" t="s">
        <v>0</v>
      </c>
      <c r="D5" s="187" t="s">
        <v>0</v>
      </c>
      <c r="E5" s="187" t="s">
        <v>0</v>
      </c>
      <c r="F5" s="187"/>
      <c r="G5" s="187"/>
      <c r="H5" s="187"/>
      <c r="I5" s="187" t="s">
        <v>0</v>
      </c>
      <c r="J5" s="140" t="s">
        <v>212</v>
      </c>
      <c r="K5" s="140" t="s">
        <v>219</v>
      </c>
      <c r="L5" s="140" t="s">
        <v>226</v>
      </c>
    </row>
    <row r="6" spans="1:12" ht="14.4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5.2">
      <c r="A7" s="21" t="s">
        <v>187</v>
      </c>
      <c r="B7" s="22" t="s">
        <v>173</v>
      </c>
      <c r="C7" s="22"/>
      <c r="D7" s="22"/>
      <c r="E7" s="6"/>
      <c r="F7" s="6"/>
      <c r="G7" s="6"/>
      <c r="H7" s="6"/>
      <c r="I7" s="29"/>
      <c r="J7" s="30">
        <f>J8+J37+J46+J53+J68+J75</f>
        <v>8055.9000000000005</v>
      </c>
      <c r="K7" s="30">
        <f>K8+K37+K46+K53+K68+K75</f>
        <v>4340.2</v>
      </c>
      <c r="L7" s="30">
        <f>L8+L37+L46+L53+L68+L75</f>
        <v>4586.3</v>
      </c>
    </row>
    <row r="8" spans="1:12" ht="15.75" customHeight="1">
      <c r="A8" s="24" t="s">
        <v>34</v>
      </c>
      <c r="B8" s="23" t="s">
        <v>173</v>
      </c>
      <c r="C8" s="23" t="s">
        <v>35</v>
      </c>
      <c r="D8" s="23"/>
      <c r="E8" s="35"/>
      <c r="F8" s="35"/>
      <c r="G8" s="35"/>
      <c r="H8" s="35"/>
      <c r="I8" s="31"/>
      <c r="J8" s="32">
        <f>J9+J15+J31</f>
        <v>3147.8</v>
      </c>
      <c r="K8" s="32">
        <f>K9+K15+K31</f>
        <v>2688.5</v>
      </c>
      <c r="L8" s="32">
        <f>L9+L15+L31</f>
        <v>2661</v>
      </c>
    </row>
    <row r="9" spans="1:12" ht="55.2">
      <c r="A9" s="24" t="s">
        <v>36</v>
      </c>
      <c r="B9" s="23" t="s">
        <v>173</v>
      </c>
      <c r="C9" s="114" t="s">
        <v>35</v>
      </c>
      <c r="D9" s="114" t="s">
        <v>37</v>
      </c>
      <c r="E9" s="35"/>
      <c r="F9" s="35"/>
      <c r="G9" s="35"/>
      <c r="H9" s="35"/>
      <c r="I9" s="23"/>
      <c r="J9" s="32">
        <f>J10</f>
        <v>1050.5</v>
      </c>
      <c r="K9" s="32">
        <f>K10</f>
        <v>1048.3</v>
      </c>
      <c r="L9" s="32">
        <f>L10</f>
        <v>862.2</v>
      </c>
    </row>
    <row r="10" spans="1:12" ht="78" customHeight="1">
      <c r="A10" s="24" t="s">
        <v>203</v>
      </c>
      <c r="B10" s="23" t="s">
        <v>173</v>
      </c>
      <c r="C10" s="23" t="s">
        <v>35</v>
      </c>
      <c r="D10" s="23" t="s">
        <v>37</v>
      </c>
      <c r="E10" s="34">
        <v>65</v>
      </c>
      <c r="F10" s="34"/>
      <c r="G10" s="34"/>
      <c r="H10" s="34"/>
      <c r="I10" s="23"/>
      <c r="J10" s="32">
        <f t="shared" ref="J10:K12" si="0">J11</f>
        <v>1050.5</v>
      </c>
      <c r="K10" s="32">
        <f t="shared" si="0"/>
        <v>1048.3</v>
      </c>
      <c r="L10" s="32">
        <f>L11</f>
        <v>862.2</v>
      </c>
    </row>
    <row r="11" spans="1:12" ht="13.8">
      <c r="A11" s="24" t="s">
        <v>38</v>
      </c>
      <c r="B11" s="23" t="s">
        <v>173</v>
      </c>
      <c r="C11" s="23" t="s">
        <v>35</v>
      </c>
      <c r="D11" s="23" t="s">
        <v>37</v>
      </c>
      <c r="E11" s="34">
        <v>65</v>
      </c>
      <c r="F11" s="34">
        <v>1</v>
      </c>
      <c r="G11" s="34"/>
      <c r="H11" s="34"/>
      <c r="I11" s="23"/>
      <c r="J11" s="32">
        <f t="shared" si="0"/>
        <v>1050.5</v>
      </c>
      <c r="K11" s="32">
        <f t="shared" si="0"/>
        <v>1048.3</v>
      </c>
      <c r="L11" s="32">
        <f>L12</f>
        <v>862.2</v>
      </c>
    </row>
    <row r="12" spans="1:12" ht="30" customHeight="1">
      <c r="A12" s="24" t="s">
        <v>39</v>
      </c>
      <c r="B12" s="23" t="s">
        <v>173</v>
      </c>
      <c r="C12" s="23" t="s">
        <v>35</v>
      </c>
      <c r="D12" s="23" t="s">
        <v>37</v>
      </c>
      <c r="E12" s="34">
        <v>65</v>
      </c>
      <c r="F12" s="34">
        <v>1</v>
      </c>
      <c r="G12" s="34" t="s">
        <v>62</v>
      </c>
      <c r="H12" s="34" t="s">
        <v>73</v>
      </c>
      <c r="I12" s="23"/>
      <c r="J12" s="32">
        <f t="shared" si="0"/>
        <v>1050.5</v>
      </c>
      <c r="K12" s="32">
        <f t="shared" si="0"/>
        <v>1048.3</v>
      </c>
      <c r="L12" s="32">
        <f>L13</f>
        <v>862.2</v>
      </c>
    </row>
    <row r="13" spans="1:12" ht="82.8">
      <c r="A13" s="24" t="s">
        <v>40</v>
      </c>
      <c r="B13" s="23" t="s">
        <v>173</v>
      </c>
      <c r="C13" s="23" t="s">
        <v>35</v>
      </c>
      <c r="D13" s="23" t="s">
        <v>37</v>
      </c>
      <c r="E13" s="34">
        <v>65</v>
      </c>
      <c r="F13" s="34">
        <v>1</v>
      </c>
      <c r="G13" s="34" t="s">
        <v>62</v>
      </c>
      <c r="H13" s="34" t="s">
        <v>73</v>
      </c>
      <c r="I13" s="23" t="s">
        <v>64</v>
      </c>
      <c r="J13" s="32">
        <f>J14</f>
        <v>1050.5</v>
      </c>
      <c r="K13" s="32">
        <f>K14</f>
        <v>1048.3</v>
      </c>
      <c r="L13" s="32">
        <f>L14</f>
        <v>862.2</v>
      </c>
    </row>
    <row r="14" spans="1:12" ht="41.4">
      <c r="A14" s="24" t="s">
        <v>41</v>
      </c>
      <c r="B14" s="23" t="s">
        <v>173</v>
      </c>
      <c r="C14" s="23" t="s">
        <v>35</v>
      </c>
      <c r="D14" s="23" t="s">
        <v>37</v>
      </c>
      <c r="E14" s="34">
        <v>65</v>
      </c>
      <c r="F14" s="34">
        <v>1</v>
      </c>
      <c r="G14" s="34" t="s">
        <v>62</v>
      </c>
      <c r="H14" s="34" t="s">
        <v>73</v>
      </c>
      <c r="I14" s="23" t="s">
        <v>65</v>
      </c>
      <c r="J14" s="32">
        <v>1050.5</v>
      </c>
      <c r="K14" s="32">
        <v>1048.3</v>
      </c>
      <c r="L14" s="32">
        <v>862.2</v>
      </c>
    </row>
    <row r="15" spans="1:12" ht="89.25" customHeight="1">
      <c r="A15" s="24" t="s">
        <v>42</v>
      </c>
      <c r="B15" s="23" t="s">
        <v>173</v>
      </c>
      <c r="C15" s="114" t="s">
        <v>35</v>
      </c>
      <c r="D15" s="114" t="s">
        <v>43</v>
      </c>
      <c r="E15" s="34"/>
      <c r="F15" s="34"/>
      <c r="G15" s="34"/>
      <c r="H15" s="34"/>
      <c r="I15" s="31"/>
      <c r="J15" s="38">
        <f>J16+J26</f>
        <v>2047.3</v>
      </c>
      <c r="K15" s="38">
        <f>K16+K26</f>
        <v>1590.2000000000003</v>
      </c>
      <c r="L15" s="38">
        <f>L16+L26</f>
        <v>1748.8</v>
      </c>
    </row>
    <row r="16" spans="1:12" ht="77.25" customHeight="1">
      <c r="A16" s="2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6" s="23" t="s">
        <v>173</v>
      </c>
      <c r="C16" s="120" t="s">
        <v>35</v>
      </c>
      <c r="D16" s="120" t="s">
        <v>43</v>
      </c>
      <c r="E16" s="34">
        <v>65</v>
      </c>
      <c r="F16" s="34"/>
      <c r="G16" s="34"/>
      <c r="H16" s="34"/>
      <c r="I16" s="31"/>
      <c r="J16" s="32">
        <f t="shared" ref="J16:K16" si="1">J17</f>
        <v>2044.1</v>
      </c>
      <c r="K16" s="32">
        <f t="shared" si="1"/>
        <v>1586.8000000000002</v>
      </c>
      <c r="L16" s="32">
        <f>L17</f>
        <v>1745.3</v>
      </c>
    </row>
    <row r="17" spans="1:12" ht="59.25" customHeight="1">
      <c r="A17" s="24" t="s">
        <v>196</v>
      </c>
      <c r="B17" s="23" t="s">
        <v>173</v>
      </c>
      <c r="C17" s="23" t="s">
        <v>35</v>
      </c>
      <c r="D17" s="23" t="s">
        <v>43</v>
      </c>
      <c r="E17" s="34">
        <v>65</v>
      </c>
      <c r="F17" s="34">
        <v>2</v>
      </c>
      <c r="G17" s="34"/>
      <c r="H17" s="34"/>
      <c r="I17" s="31"/>
      <c r="J17" s="32">
        <f>J18+J21</f>
        <v>2044.1</v>
      </c>
      <c r="K17" s="32">
        <f>K18+K21</f>
        <v>1586.8000000000002</v>
      </c>
      <c r="L17" s="32">
        <f>L18+L21</f>
        <v>1745.3</v>
      </c>
    </row>
    <row r="18" spans="1:12" ht="41.4">
      <c r="A18" s="24" t="s">
        <v>45</v>
      </c>
      <c r="B18" s="23" t="s">
        <v>173</v>
      </c>
      <c r="C18" s="23" t="s">
        <v>35</v>
      </c>
      <c r="D18" s="23" t="s">
        <v>43</v>
      </c>
      <c r="E18" s="34">
        <v>65</v>
      </c>
      <c r="F18" s="34">
        <v>2</v>
      </c>
      <c r="G18" s="34" t="s">
        <v>62</v>
      </c>
      <c r="H18" s="34" t="s">
        <v>74</v>
      </c>
      <c r="I18" s="31"/>
      <c r="J18" s="32">
        <f t="shared" ref="J18:K19" si="2">J19</f>
        <v>560.4</v>
      </c>
      <c r="K18" s="32">
        <f t="shared" si="2"/>
        <v>562.6</v>
      </c>
      <c r="L18" s="32">
        <f>L19</f>
        <v>570</v>
      </c>
    </row>
    <row r="19" spans="1:12" ht="82.8">
      <c r="A19" s="24" t="s">
        <v>40</v>
      </c>
      <c r="B19" s="23" t="s">
        <v>173</v>
      </c>
      <c r="C19" s="23" t="s">
        <v>35</v>
      </c>
      <c r="D19" s="23" t="s">
        <v>43</v>
      </c>
      <c r="E19" s="34">
        <v>65</v>
      </c>
      <c r="F19" s="34">
        <v>2</v>
      </c>
      <c r="G19" s="34" t="s">
        <v>62</v>
      </c>
      <c r="H19" s="34" t="s">
        <v>74</v>
      </c>
      <c r="I19" s="31" t="s">
        <v>64</v>
      </c>
      <c r="J19" s="32">
        <f t="shared" si="2"/>
        <v>560.4</v>
      </c>
      <c r="K19" s="32">
        <f t="shared" si="2"/>
        <v>562.6</v>
      </c>
      <c r="L19" s="32">
        <f>L20</f>
        <v>570</v>
      </c>
    </row>
    <row r="20" spans="1:12" ht="41.4">
      <c r="A20" s="24" t="s">
        <v>41</v>
      </c>
      <c r="B20" s="23" t="s">
        <v>173</v>
      </c>
      <c r="C20" s="23" t="s">
        <v>35</v>
      </c>
      <c r="D20" s="23" t="s">
        <v>43</v>
      </c>
      <c r="E20" s="34">
        <v>65</v>
      </c>
      <c r="F20" s="34">
        <v>2</v>
      </c>
      <c r="G20" s="34" t="s">
        <v>62</v>
      </c>
      <c r="H20" s="34" t="s">
        <v>74</v>
      </c>
      <c r="I20" s="31" t="s">
        <v>65</v>
      </c>
      <c r="J20" s="32">
        <v>560.4</v>
      </c>
      <c r="K20" s="32">
        <v>562.6</v>
      </c>
      <c r="L20" s="32">
        <v>570</v>
      </c>
    </row>
    <row r="21" spans="1:12" ht="43.5" customHeight="1">
      <c r="A21" s="24" t="s">
        <v>223</v>
      </c>
      <c r="B21" s="23" t="s">
        <v>173</v>
      </c>
      <c r="C21" s="23" t="s">
        <v>35</v>
      </c>
      <c r="D21" s="23" t="s">
        <v>43</v>
      </c>
      <c r="E21" s="34">
        <v>65</v>
      </c>
      <c r="F21" s="34">
        <v>2</v>
      </c>
      <c r="G21" s="34" t="s">
        <v>62</v>
      </c>
      <c r="H21" s="34" t="s">
        <v>75</v>
      </c>
      <c r="I21" s="31"/>
      <c r="J21" s="32">
        <f>J22+J24</f>
        <v>1483.7</v>
      </c>
      <c r="K21" s="32">
        <f>K22+K24</f>
        <v>1024.2</v>
      </c>
      <c r="L21" s="32">
        <f>L22+L24</f>
        <v>1175.3</v>
      </c>
    </row>
    <row r="22" spans="1:12" ht="47.25" customHeight="1">
      <c r="A22" s="24" t="s">
        <v>210</v>
      </c>
      <c r="B22" s="23" t="s">
        <v>173</v>
      </c>
      <c r="C22" s="23" t="s">
        <v>35</v>
      </c>
      <c r="D22" s="23" t="s">
        <v>43</v>
      </c>
      <c r="E22" s="34">
        <v>65</v>
      </c>
      <c r="F22" s="34">
        <v>2</v>
      </c>
      <c r="G22" s="34" t="s">
        <v>62</v>
      </c>
      <c r="H22" s="34" t="s">
        <v>75</v>
      </c>
      <c r="I22" s="31" t="s">
        <v>66</v>
      </c>
      <c r="J22" s="32">
        <f t="shared" ref="J22" si="3">J23</f>
        <v>1473.7</v>
      </c>
      <c r="K22" s="32">
        <f>K23</f>
        <v>1014.2</v>
      </c>
      <c r="L22" s="32">
        <f>L23</f>
        <v>1165.3</v>
      </c>
    </row>
    <row r="23" spans="1:12" ht="41.4">
      <c r="A23" s="24" t="s">
        <v>44</v>
      </c>
      <c r="B23" s="23" t="s">
        <v>173</v>
      </c>
      <c r="C23" s="23" t="s">
        <v>35</v>
      </c>
      <c r="D23" s="23" t="s">
        <v>43</v>
      </c>
      <c r="E23" s="34">
        <v>65</v>
      </c>
      <c r="F23" s="34">
        <v>2</v>
      </c>
      <c r="G23" s="34" t="s">
        <v>62</v>
      </c>
      <c r="H23" s="34" t="s">
        <v>75</v>
      </c>
      <c r="I23" s="31" t="s">
        <v>67</v>
      </c>
      <c r="J23" s="32">
        <v>1473.7</v>
      </c>
      <c r="K23" s="32">
        <v>1014.2</v>
      </c>
      <c r="L23" s="32">
        <v>1165.3</v>
      </c>
    </row>
    <row r="24" spans="1:12" ht="13.8">
      <c r="A24" s="24" t="s">
        <v>46</v>
      </c>
      <c r="B24" s="23" t="s">
        <v>173</v>
      </c>
      <c r="C24" s="23" t="s">
        <v>35</v>
      </c>
      <c r="D24" s="23" t="s">
        <v>43</v>
      </c>
      <c r="E24" s="34">
        <v>65</v>
      </c>
      <c r="F24" s="34">
        <v>2</v>
      </c>
      <c r="G24" s="34" t="s">
        <v>62</v>
      </c>
      <c r="H24" s="34" t="s">
        <v>75</v>
      </c>
      <c r="I24" s="31" t="s">
        <v>68</v>
      </c>
      <c r="J24" s="32">
        <f>J25</f>
        <v>10</v>
      </c>
      <c r="K24" s="32">
        <f>K25</f>
        <v>10</v>
      </c>
      <c r="L24" s="32">
        <f>L25</f>
        <v>10</v>
      </c>
    </row>
    <row r="25" spans="1:12" ht="27.6">
      <c r="A25" s="24" t="s">
        <v>47</v>
      </c>
      <c r="B25" s="23" t="s">
        <v>173</v>
      </c>
      <c r="C25" s="23" t="s">
        <v>35</v>
      </c>
      <c r="D25" s="23" t="s">
        <v>43</v>
      </c>
      <c r="E25" s="34">
        <v>65</v>
      </c>
      <c r="F25" s="34">
        <v>2</v>
      </c>
      <c r="G25" s="34" t="s">
        <v>62</v>
      </c>
      <c r="H25" s="34" t="s">
        <v>75</v>
      </c>
      <c r="I25" s="31" t="s">
        <v>69</v>
      </c>
      <c r="J25" s="32">
        <v>10</v>
      </c>
      <c r="K25" s="32">
        <v>10</v>
      </c>
      <c r="L25" s="32">
        <v>10</v>
      </c>
    </row>
    <row r="26" spans="1:12" ht="93" customHeight="1">
      <c r="A26" s="24" t="s">
        <v>197</v>
      </c>
      <c r="B26" s="23" t="s">
        <v>173</v>
      </c>
      <c r="C26" s="23" t="s">
        <v>35</v>
      </c>
      <c r="D26" s="23" t="s">
        <v>43</v>
      </c>
      <c r="E26" s="34">
        <v>89</v>
      </c>
      <c r="F26" s="34"/>
      <c r="G26" s="34"/>
      <c r="H26" s="34"/>
      <c r="I26" s="31"/>
      <c r="J26" s="32">
        <f t="shared" ref="J26:K29" si="4">J27</f>
        <v>3.2</v>
      </c>
      <c r="K26" s="32">
        <f t="shared" si="4"/>
        <v>3.4</v>
      </c>
      <c r="L26" s="32">
        <f>L27</f>
        <v>3.5</v>
      </c>
    </row>
    <row r="27" spans="1:12" ht="111" customHeight="1">
      <c r="A27" s="24" t="s">
        <v>198</v>
      </c>
      <c r="B27" s="23" t="s">
        <v>173</v>
      </c>
      <c r="C27" s="23" t="s">
        <v>35</v>
      </c>
      <c r="D27" s="23" t="s">
        <v>43</v>
      </c>
      <c r="E27" s="34">
        <v>89</v>
      </c>
      <c r="F27" s="34">
        <v>1</v>
      </c>
      <c r="G27" s="34"/>
      <c r="H27" s="34"/>
      <c r="I27" s="31"/>
      <c r="J27" s="32">
        <f t="shared" si="4"/>
        <v>3.2</v>
      </c>
      <c r="K27" s="32">
        <f t="shared" si="4"/>
        <v>3.4</v>
      </c>
      <c r="L27" s="32">
        <f>L28</f>
        <v>3.5</v>
      </c>
    </row>
    <row r="28" spans="1:12" ht="201.75" customHeight="1">
      <c r="A28" s="24" t="s">
        <v>32</v>
      </c>
      <c r="B28" s="23" t="s">
        <v>173</v>
      </c>
      <c r="C28" s="23" t="s">
        <v>35</v>
      </c>
      <c r="D28" s="23" t="s">
        <v>43</v>
      </c>
      <c r="E28" s="34">
        <v>89</v>
      </c>
      <c r="F28" s="34">
        <v>1</v>
      </c>
      <c r="G28" s="34" t="s">
        <v>62</v>
      </c>
      <c r="H28" s="34" t="s">
        <v>76</v>
      </c>
      <c r="I28" s="31"/>
      <c r="J28" s="33">
        <f t="shared" si="4"/>
        <v>3.2</v>
      </c>
      <c r="K28" s="33">
        <f t="shared" si="4"/>
        <v>3.4</v>
      </c>
      <c r="L28" s="33">
        <f>L29</f>
        <v>3.5</v>
      </c>
    </row>
    <row r="29" spans="1:12" ht="48" customHeight="1">
      <c r="A29" s="24" t="s">
        <v>210</v>
      </c>
      <c r="B29" s="23" t="s">
        <v>173</v>
      </c>
      <c r="C29" s="23" t="s">
        <v>35</v>
      </c>
      <c r="D29" s="23" t="s">
        <v>43</v>
      </c>
      <c r="E29" s="34">
        <v>89</v>
      </c>
      <c r="F29" s="34">
        <v>1</v>
      </c>
      <c r="G29" s="34" t="s">
        <v>62</v>
      </c>
      <c r="H29" s="34" t="s">
        <v>76</v>
      </c>
      <c r="I29" s="31" t="s">
        <v>66</v>
      </c>
      <c r="J29" s="33">
        <f t="shared" si="4"/>
        <v>3.2</v>
      </c>
      <c r="K29" s="33">
        <f t="shared" si="4"/>
        <v>3.4</v>
      </c>
      <c r="L29" s="33">
        <f>L30</f>
        <v>3.5</v>
      </c>
    </row>
    <row r="30" spans="1:12" ht="41.4">
      <c r="A30" s="24" t="s">
        <v>44</v>
      </c>
      <c r="B30" s="23" t="s">
        <v>173</v>
      </c>
      <c r="C30" s="23" t="s">
        <v>35</v>
      </c>
      <c r="D30" s="23" t="s">
        <v>43</v>
      </c>
      <c r="E30" s="34">
        <v>89</v>
      </c>
      <c r="F30" s="34">
        <v>1</v>
      </c>
      <c r="G30" s="34" t="s">
        <v>62</v>
      </c>
      <c r="H30" s="34" t="s">
        <v>76</v>
      </c>
      <c r="I30" s="31" t="s">
        <v>67</v>
      </c>
      <c r="J30" s="33">
        <v>3.2</v>
      </c>
      <c r="K30" s="33">
        <v>3.4</v>
      </c>
      <c r="L30" s="33">
        <v>3.5</v>
      </c>
    </row>
    <row r="31" spans="1:12" ht="13.8">
      <c r="A31" s="24" t="s">
        <v>49</v>
      </c>
      <c r="B31" s="23" t="s">
        <v>173</v>
      </c>
      <c r="C31" s="114" t="s">
        <v>35</v>
      </c>
      <c r="D31" s="114" t="s">
        <v>18</v>
      </c>
      <c r="E31" s="34"/>
      <c r="F31" s="34"/>
      <c r="G31" s="34"/>
      <c r="H31" s="34"/>
      <c r="I31" s="31"/>
      <c r="J31" s="32">
        <f t="shared" ref="J31:K33" si="5">J32</f>
        <v>50</v>
      </c>
      <c r="K31" s="32">
        <f t="shared" si="5"/>
        <v>50</v>
      </c>
      <c r="L31" s="32">
        <f>L32</f>
        <v>50</v>
      </c>
    </row>
    <row r="32" spans="1:12" ht="96.75" customHeight="1">
      <c r="A32" s="24" t="s">
        <v>172</v>
      </c>
      <c r="B32" s="23" t="s">
        <v>173</v>
      </c>
      <c r="C32" s="23" t="s">
        <v>35</v>
      </c>
      <c r="D32" s="23" t="s">
        <v>18</v>
      </c>
      <c r="E32" s="34" t="s">
        <v>77</v>
      </c>
      <c r="F32" s="34"/>
      <c r="G32" s="34"/>
      <c r="H32" s="34"/>
      <c r="I32" s="31"/>
      <c r="J32" s="32">
        <f t="shared" si="5"/>
        <v>50</v>
      </c>
      <c r="K32" s="32">
        <f t="shared" si="5"/>
        <v>50</v>
      </c>
      <c r="L32" s="32">
        <f>L33</f>
        <v>50</v>
      </c>
    </row>
    <row r="33" spans="1:12" ht="123.75" customHeight="1">
      <c r="A33" s="24" t="s">
        <v>189</v>
      </c>
      <c r="B33" s="23" t="s">
        <v>173</v>
      </c>
      <c r="C33" s="23" t="s">
        <v>35</v>
      </c>
      <c r="D33" s="23" t="s">
        <v>18</v>
      </c>
      <c r="E33" s="34" t="s">
        <v>77</v>
      </c>
      <c r="F33" s="34" t="s">
        <v>8</v>
      </c>
      <c r="G33" s="34"/>
      <c r="H33" s="34"/>
      <c r="I33" s="31"/>
      <c r="J33" s="32">
        <f t="shared" si="5"/>
        <v>50</v>
      </c>
      <c r="K33" s="32">
        <f t="shared" si="5"/>
        <v>50</v>
      </c>
      <c r="L33" s="32">
        <f>L34</f>
        <v>50</v>
      </c>
    </row>
    <row r="34" spans="1:12" ht="78" customHeight="1">
      <c r="A34" s="24" t="s">
        <v>222</v>
      </c>
      <c r="B34" s="23" t="s">
        <v>173</v>
      </c>
      <c r="C34" s="23" t="s">
        <v>35</v>
      </c>
      <c r="D34" s="23" t="s">
        <v>18</v>
      </c>
      <c r="E34" s="34" t="s">
        <v>77</v>
      </c>
      <c r="F34" s="34" t="s">
        <v>8</v>
      </c>
      <c r="G34" s="34" t="s">
        <v>62</v>
      </c>
      <c r="H34" s="34" t="s">
        <v>79</v>
      </c>
      <c r="I34" s="31"/>
      <c r="J34" s="32">
        <f>J36</f>
        <v>50</v>
      </c>
      <c r="K34" s="32">
        <f>K36</f>
        <v>50</v>
      </c>
      <c r="L34" s="32">
        <f>L35</f>
        <v>50</v>
      </c>
    </row>
    <row r="35" spans="1:12" ht="13.8">
      <c r="A35" s="24" t="s">
        <v>46</v>
      </c>
      <c r="B35" s="23" t="s">
        <v>173</v>
      </c>
      <c r="C35" s="23" t="s">
        <v>35</v>
      </c>
      <c r="D35" s="23" t="s">
        <v>18</v>
      </c>
      <c r="E35" s="34" t="s">
        <v>77</v>
      </c>
      <c r="F35" s="34" t="s">
        <v>8</v>
      </c>
      <c r="G35" s="34" t="s">
        <v>62</v>
      </c>
      <c r="H35" s="34" t="s">
        <v>79</v>
      </c>
      <c r="I35" s="31" t="s">
        <v>68</v>
      </c>
      <c r="J35" s="32">
        <f>J36</f>
        <v>50</v>
      </c>
      <c r="K35" s="32">
        <f>K36</f>
        <v>50</v>
      </c>
      <c r="L35" s="32">
        <f>L36</f>
        <v>50</v>
      </c>
    </row>
    <row r="36" spans="1:12" ht="13.8">
      <c r="A36" s="24" t="s">
        <v>50</v>
      </c>
      <c r="B36" s="23" t="s">
        <v>173</v>
      </c>
      <c r="C36" s="23" t="s">
        <v>35</v>
      </c>
      <c r="D36" s="23" t="s">
        <v>51</v>
      </c>
      <c r="E36" s="34" t="s">
        <v>77</v>
      </c>
      <c r="F36" s="34" t="s">
        <v>8</v>
      </c>
      <c r="G36" s="34" t="s">
        <v>62</v>
      </c>
      <c r="H36" s="34" t="s">
        <v>79</v>
      </c>
      <c r="I36" s="31" t="s">
        <v>70</v>
      </c>
      <c r="J36" s="32">
        <v>50</v>
      </c>
      <c r="K36" s="32">
        <v>50</v>
      </c>
      <c r="L36" s="32">
        <v>50</v>
      </c>
    </row>
    <row r="37" spans="1:12" ht="13.8">
      <c r="A37" s="21" t="s">
        <v>148</v>
      </c>
      <c r="B37" s="23" t="s">
        <v>173</v>
      </c>
      <c r="C37" s="22" t="s">
        <v>37</v>
      </c>
      <c r="D37" s="23"/>
      <c r="E37" s="34"/>
      <c r="F37" s="34"/>
      <c r="G37" s="34"/>
      <c r="H37" s="34"/>
      <c r="I37" s="31"/>
      <c r="J37" s="32">
        <f t="shared" ref="J37:K44" si="6">J38</f>
        <v>595.1</v>
      </c>
      <c r="K37" s="32">
        <f t="shared" si="6"/>
        <v>655.5</v>
      </c>
      <c r="L37" s="32">
        <f>L38</f>
        <v>829.6</v>
      </c>
    </row>
    <row r="38" spans="1:12" ht="27.6">
      <c r="A38" s="24" t="s">
        <v>211</v>
      </c>
      <c r="B38" s="23" t="s">
        <v>173</v>
      </c>
      <c r="C38" s="23" t="s">
        <v>37</v>
      </c>
      <c r="D38" s="23" t="s">
        <v>52</v>
      </c>
      <c r="E38" s="34"/>
      <c r="F38" s="34"/>
      <c r="G38" s="34"/>
      <c r="H38" s="34"/>
      <c r="I38" s="31"/>
      <c r="J38" s="32">
        <f t="shared" si="6"/>
        <v>595.1</v>
      </c>
      <c r="K38" s="32">
        <f t="shared" si="6"/>
        <v>655.5</v>
      </c>
      <c r="L38" s="32">
        <f>L39</f>
        <v>829.6</v>
      </c>
    </row>
    <row r="39" spans="1:12" ht="91.5" customHeight="1">
      <c r="A39" s="24" t="str">
        <f>A32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39" s="23" t="s">
        <v>173</v>
      </c>
      <c r="C39" s="23" t="s">
        <v>37</v>
      </c>
      <c r="D39" s="23" t="s">
        <v>52</v>
      </c>
      <c r="E39" s="34" t="s">
        <v>77</v>
      </c>
      <c r="F39" s="34"/>
      <c r="G39" s="34"/>
      <c r="H39" s="34"/>
      <c r="I39" s="31"/>
      <c r="J39" s="32">
        <f t="shared" si="6"/>
        <v>595.1</v>
      </c>
      <c r="K39" s="32">
        <f t="shared" si="6"/>
        <v>655.5</v>
      </c>
      <c r="L39" s="32">
        <f>L40</f>
        <v>829.6</v>
      </c>
    </row>
    <row r="40" spans="1:12" ht="123" customHeight="1">
      <c r="A40" s="24" t="str">
        <f>A33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0" s="23" t="s">
        <v>173</v>
      </c>
      <c r="C40" s="23" t="s">
        <v>37</v>
      </c>
      <c r="D40" s="23" t="s">
        <v>52</v>
      </c>
      <c r="E40" s="34" t="s">
        <v>77</v>
      </c>
      <c r="F40" s="34" t="s">
        <v>8</v>
      </c>
      <c r="G40" s="34"/>
      <c r="H40" s="34"/>
      <c r="I40" s="31"/>
      <c r="J40" s="32">
        <f>J41</f>
        <v>595.1</v>
      </c>
      <c r="K40" s="32">
        <f>K41</f>
        <v>655.5</v>
      </c>
      <c r="L40" s="32">
        <f>L41</f>
        <v>829.6</v>
      </c>
    </row>
    <row r="41" spans="1:12" ht="114" customHeight="1">
      <c r="A41" s="141" t="s">
        <v>217</v>
      </c>
      <c r="B41" s="23" t="s">
        <v>173</v>
      </c>
      <c r="C41" s="23" t="s">
        <v>37</v>
      </c>
      <c r="D41" s="23" t="s">
        <v>52</v>
      </c>
      <c r="E41" s="34" t="s">
        <v>77</v>
      </c>
      <c r="F41" s="34" t="s">
        <v>8</v>
      </c>
      <c r="G41" s="34" t="s">
        <v>62</v>
      </c>
      <c r="H41" s="34" t="s">
        <v>149</v>
      </c>
      <c r="I41" s="31"/>
      <c r="J41" s="32">
        <f t="shared" ref="J41:K41" si="7">J44+J42</f>
        <v>595.1</v>
      </c>
      <c r="K41" s="32">
        <f t="shared" si="7"/>
        <v>655.5</v>
      </c>
      <c r="L41" s="32">
        <f>L42+L44</f>
        <v>829.6</v>
      </c>
    </row>
    <row r="42" spans="1:12" ht="82.8">
      <c r="A42" s="24" t="s">
        <v>40</v>
      </c>
      <c r="B42" s="23" t="s">
        <v>173</v>
      </c>
      <c r="C42" s="23" t="s">
        <v>37</v>
      </c>
      <c r="D42" s="23" t="s">
        <v>52</v>
      </c>
      <c r="E42" s="34" t="s">
        <v>77</v>
      </c>
      <c r="F42" s="34" t="s">
        <v>8</v>
      </c>
      <c r="G42" s="34" t="s">
        <v>62</v>
      </c>
      <c r="H42" s="34" t="s">
        <v>149</v>
      </c>
      <c r="I42" s="31" t="s">
        <v>64</v>
      </c>
      <c r="J42" s="32">
        <f t="shared" ref="J42:K42" si="8">J43</f>
        <v>592.1</v>
      </c>
      <c r="K42" s="32">
        <f t="shared" si="8"/>
        <v>652.5</v>
      </c>
      <c r="L42" s="32">
        <f>L43</f>
        <v>826.6</v>
      </c>
    </row>
    <row r="43" spans="1:12" ht="41.4">
      <c r="A43" s="24" t="s">
        <v>41</v>
      </c>
      <c r="B43" s="23" t="s">
        <v>173</v>
      </c>
      <c r="C43" s="23" t="s">
        <v>37</v>
      </c>
      <c r="D43" s="23" t="s">
        <v>52</v>
      </c>
      <c r="E43" s="34" t="s">
        <v>77</v>
      </c>
      <c r="F43" s="34" t="s">
        <v>8</v>
      </c>
      <c r="G43" s="34" t="s">
        <v>62</v>
      </c>
      <c r="H43" s="34" t="s">
        <v>149</v>
      </c>
      <c r="I43" s="31" t="s">
        <v>65</v>
      </c>
      <c r="J43" s="32">
        <v>592.1</v>
      </c>
      <c r="K43" s="32">
        <v>652.5</v>
      </c>
      <c r="L43" s="32">
        <v>826.6</v>
      </c>
    </row>
    <row r="44" spans="1:12" ht="50.25" customHeight="1">
      <c r="A44" s="24" t="s">
        <v>210</v>
      </c>
      <c r="B44" s="23" t="s">
        <v>173</v>
      </c>
      <c r="C44" s="23" t="s">
        <v>37</v>
      </c>
      <c r="D44" s="23" t="s">
        <v>52</v>
      </c>
      <c r="E44" s="34" t="s">
        <v>77</v>
      </c>
      <c r="F44" s="34" t="s">
        <v>8</v>
      </c>
      <c r="G44" s="34" t="s">
        <v>62</v>
      </c>
      <c r="H44" s="34" t="s">
        <v>149</v>
      </c>
      <c r="I44" s="31" t="s">
        <v>66</v>
      </c>
      <c r="J44" s="32">
        <f t="shared" si="6"/>
        <v>3</v>
      </c>
      <c r="K44" s="32">
        <f t="shared" si="6"/>
        <v>3</v>
      </c>
      <c r="L44" s="32">
        <f>L45</f>
        <v>3</v>
      </c>
    </row>
    <row r="45" spans="1:12" ht="41.4">
      <c r="A45" s="24" t="s">
        <v>44</v>
      </c>
      <c r="B45" s="23" t="s">
        <v>173</v>
      </c>
      <c r="C45" s="23" t="s">
        <v>37</v>
      </c>
      <c r="D45" s="23" t="s">
        <v>52</v>
      </c>
      <c r="E45" s="34" t="s">
        <v>77</v>
      </c>
      <c r="F45" s="34" t="s">
        <v>8</v>
      </c>
      <c r="G45" s="34" t="s">
        <v>62</v>
      </c>
      <c r="H45" s="34" t="s">
        <v>149</v>
      </c>
      <c r="I45" s="31" t="s">
        <v>67</v>
      </c>
      <c r="J45" s="32">
        <v>3</v>
      </c>
      <c r="K45" s="32">
        <v>3</v>
      </c>
      <c r="L45" s="32">
        <v>3</v>
      </c>
    </row>
    <row r="46" spans="1:12" ht="18.75" customHeight="1">
      <c r="A46" s="21" t="s">
        <v>53</v>
      </c>
      <c r="B46" s="23" t="s">
        <v>173</v>
      </c>
      <c r="C46" s="133" t="s">
        <v>43</v>
      </c>
      <c r="D46" s="23"/>
      <c r="E46" s="34"/>
      <c r="F46" s="34"/>
      <c r="G46" s="34"/>
      <c r="H46" s="34"/>
      <c r="I46" s="31"/>
      <c r="J46" s="32">
        <f>J47</f>
        <v>284</v>
      </c>
      <c r="K46" s="32">
        <f>K47</f>
        <v>301</v>
      </c>
      <c r="L46" s="32">
        <f>L47</f>
        <v>313</v>
      </c>
    </row>
    <row r="47" spans="1:12" ht="13.8">
      <c r="A47" s="24" t="s">
        <v>55</v>
      </c>
      <c r="B47" s="23" t="s">
        <v>173</v>
      </c>
      <c r="C47" s="23" t="s">
        <v>43</v>
      </c>
      <c r="D47" s="23" t="s">
        <v>56</v>
      </c>
      <c r="E47" s="34"/>
      <c r="F47" s="34"/>
      <c r="G47" s="34"/>
      <c r="H47" s="34"/>
      <c r="I47" s="31"/>
      <c r="J47" s="32">
        <f t="shared" ref="J47:K47" si="9">J48</f>
        <v>284</v>
      </c>
      <c r="K47" s="32">
        <f t="shared" si="9"/>
        <v>301</v>
      </c>
      <c r="L47" s="32">
        <f>L48</f>
        <v>313</v>
      </c>
    </row>
    <row r="48" spans="1:12" ht="82.8">
      <c r="A48" s="147" t="s">
        <v>221</v>
      </c>
      <c r="B48" s="23" t="s">
        <v>173</v>
      </c>
      <c r="C48" s="23" t="s">
        <v>43</v>
      </c>
      <c r="D48" s="23" t="s">
        <v>56</v>
      </c>
      <c r="E48" s="34" t="s">
        <v>204</v>
      </c>
      <c r="F48" s="34"/>
      <c r="G48" s="34"/>
      <c r="H48" s="34"/>
      <c r="I48" s="31"/>
      <c r="J48" s="32">
        <f t="shared" ref="J48:K48" si="10">J50</f>
        <v>284</v>
      </c>
      <c r="K48" s="32">
        <f t="shared" si="10"/>
        <v>301</v>
      </c>
      <c r="L48" s="32">
        <f>L49</f>
        <v>313</v>
      </c>
    </row>
    <row r="49" spans="1:12" ht="91.5" customHeight="1">
      <c r="A49" s="26" t="s">
        <v>193</v>
      </c>
      <c r="B49" s="23" t="s">
        <v>173</v>
      </c>
      <c r="C49" s="23" t="s">
        <v>43</v>
      </c>
      <c r="D49" s="23" t="s">
        <v>56</v>
      </c>
      <c r="E49" s="34" t="s">
        <v>204</v>
      </c>
      <c r="F49" s="34" t="s">
        <v>78</v>
      </c>
      <c r="G49" s="34" t="s">
        <v>35</v>
      </c>
      <c r="H49" s="34"/>
      <c r="I49" s="31"/>
      <c r="J49" s="32">
        <f>J50</f>
        <v>284</v>
      </c>
      <c r="K49" s="32">
        <f>K50</f>
        <v>301</v>
      </c>
      <c r="L49" s="32">
        <f>L50</f>
        <v>313</v>
      </c>
    </row>
    <row r="50" spans="1:12" ht="375" customHeight="1">
      <c r="A50" s="142" t="s">
        <v>218</v>
      </c>
      <c r="B50" s="23" t="s">
        <v>173</v>
      </c>
      <c r="C50" s="23" t="s">
        <v>43</v>
      </c>
      <c r="D50" s="23" t="s">
        <v>56</v>
      </c>
      <c r="E50" s="34" t="s">
        <v>204</v>
      </c>
      <c r="F50" s="34" t="s">
        <v>78</v>
      </c>
      <c r="G50" s="34" t="s">
        <v>35</v>
      </c>
      <c r="H50" s="34" t="s">
        <v>220</v>
      </c>
      <c r="I50" s="31"/>
      <c r="J50" s="32">
        <f t="shared" ref="J50:K51" si="11">J51</f>
        <v>284</v>
      </c>
      <c r="K50" s="32">
        <f t="shared" si="11"/>
        <v>301</v>
      </c>
      <c r="L50" s="32">
        <f>L51</f>
        <v>313</v>
      </c>
    </row>
    <row r="51" spans="1:12" ht="45.75" customHeight="1">
      <c r="A51" s="24" t="s">
        <v>210</v>
      </c>
      <c r="B51" s="23" t="s">
        <v>173</v>
      </c>
      <c r="C51" s="23" t="s">
        <v>43</v>
      </c>
      <c r="D51" s="23" t="s">
        <v>56</v>
      </c>
      <c r="E51" s="34" t="s">
        <v>204</v>
      </c>
      <c r="F51" s="34" t="s">
        <v>78</v>
      </c>
      <c r="G51" s="34" t="s">
        <v>35</v>
      </c>
      <c r="H51" s="34" t="s">
        <v>220</v>
      </c>
      <c r="I51" s="31" t="s">
        <v>66</v>
      </c>
      <c r="J51" s="32">
        <f t="shared" si="11"/>
        <v>284</v>
      </c>
      <c r="K51" s="32">
        <f t="shared" si="11"/>
        <v>301</v>
      </c>
      <c r="L51" s="32">
        <f>L52</f>
        <v>313</v>
      </c>
    </row>
    <row r="52" spans="1:12" ht="41.4">
      <c r="A52" s="24" t="s">
        <v>44</v>
      </c>
      <c r="B52" s="23" t="s">
        <v>173</v>
      </c>
      <c r="C52" s="23" t="s">
        <v>43</v>
      </c>
      <c r="D52" s="23" t="s">
        <v>56</v>
      </c>
      <c r="E52" s="34" t="s">
        <v>204</v>
      </c>
      <c r="F52" s="34" t="s">
        <v>78</v>
      </c>
      <c r="G52" s="34" t="s">
        <v>35</v>
      </c>
      <c r="H52" s="34" t="s">
        <v>220</v>
      </c>
      <c r="I52" s="31" t="s">
        <v>67</v>
      </c>
      <c r="J52" s="32">
        <v>284</v>
      </c>
      <c r="K52" s="32">
        <v>301</v>
      </c>
      <c r="L52" s="32">
        <v>313</v>
      </c>
    </row>
    <row r="53" spans="1:12" ht="13.8">
      <c r="A53" s="21" t="s">
        <v>57</v>
      </c>
      <c r="B53" s="23" t="s">
        <v>173</v>
      </c>
      <c r="C53" s="22" t="s">
        <v>48</v>
      </c>
      <c r="D53" s="23"/>
      <c r="E53" s="34"/>
      <c r="F53" s="34"/>
      <c r="G53" s="34"/>
      <c r="H53" s="34"/>
      <c r="I53" s="31"/>
      <c r="J53" s="32">
        <f t="shared" ref="J53:K53" si="12">J54</f>
        <v>3918.3</v>
      </c>
      <c r="K53" s="32">
        <f t="shared" si="12"/>
        <v>500</v>
      </c>
      <c r="L53" s="32">
        <f>L54</f>
        <v>500</v>
      </c>
    </row>
    <row r="54" spans="1:12" ht="13.8">
      <c r="A54" s="27" t="s">
        <v>63</v>
      </c>
      <c r="B54" s="23" t="s">
        <v>173</v>
      </c>
      <c r="C54" s="23" t="s">
        <v>48</v>
      </c>
      <c r="D54" s="23" t="s">
        <v>52</v>
      </c>
      <c r="E54" s="34"/>
      <c r="F54" s="34"/>
      <c r="G54" s="34"/>
      <c r="H54" s="34"/>
      <c r="I54" s="23"/>
      <c r="J54" s="32">
        <f>J55</f>
        <v>3918.3</v>
      </c>
      <c r="K54" s="32">
        <f>K55</f>
        <v>500</v>
      </c>
      <c r="L54" s="32">
        <f>L55</f>
        <v>500</v>
      </c>
    </row>
    <row r="55" spans="1:12" ht="82.8">
      <c r="A55" s="27" t="s">
        <v>209</v>
      </c>
      <c r="B55" s="23" t="s">
        <v>173</v>
      </c>
      <c r="C55" s="23" t="s">
        <v>48</v>
      </c>
      <c r="D55" s="23" t="s">
        <v>52</v>
      </c>
      <c r="E55" s="34" t="s">
        <v>17</v>
      </c>
      <c r="F55" s="34"/>
      <c r="G55" s="34"/>
      <c r="H55" s="34"/>
      <c r="I55" s="23"/>
      <c r="J55" s="32">
        <f>J56+J60+J64</f>
        <v>3918.3</v>
      </c>
      <c r="K55" s="32">
        <f>K60+K56</f>
        <v>500</v>
      </c>
      <c r="L55" s="32">
        <f>L56+L60</f>
        <v>500</v>
      </c>
    </row>
    <row r="56" spans="1:12" ht="31.5" customHeight="1">
      <c r="A56" s="28" t="s">
        <v>206</v>
      </c>
      <c r="B56" s="23" t="s">
        <v>173</v>
      </c>
      <c r="C56" s="23" t="s">
        <v>48</v>
      </c>
      <c r="D56" s="23" t="s">
        <v>52</v>
      </c>
      <c r="E56" s="34" t="s">
        <v>17</v>
      </c>
      <c r="F56" s="34" t="s">
        <v>78</v>
      </c>
      <c r="G56" s="34" t="s">
        <v>205</v>
      </c>
      <c r="H56" s="34"/>
      <c r="I56" s="23"/>
      <c r="J56" s="32">
        <f t="shared" ref="J56:K58" si="13">J57</f>
        <v>500</v>
      </c>
      <c r="K56" s="32">
        <f t="shared" si="13"/>
        <v>350</v>
      </c>
      <c r="L56" s="32">
        <f>L57</f>
        <v>350</v>
      </c>
    </row>
    <row r="57" spans="1:12" ht="33" customHeight="1">
      <c r="A57" s="28" t="s">
        <v>153</v>
      </c>
      <c r="B57" s="23" t="s">
        <v>173</v>
      </c>
      <c r="C57" s="23" t="s">
        <v>48</v>
      </c>
      <c r="D57" s="23" t="s">
        <v>52</v>
      </c>
      <c r="E57" s="34" t="s">
        <v>17</v>
      </c>
      <c r="F57" s="34" t="s">
        <v>78</v>
      </c>
      <c r="G57" s="34" t="s">
        <v>205</v>
      </c>
      <c r="H57" s="34" t="s">
        <v>152</v>
      </c>
      <c r="I57" s="23"/>
      <c r="J57" s="32">
        <f t="shared" si="13"/>
        <v>500</v>
      </c>
      <c r="K57" s="32">
        <f t="shared" si="13"/>
        <v>350</v>
      </c>
      <c r="L57" s="32">
        <f>L58</f>
        <v>350</v>
      </c>
    </row>
    <row r="58" spans="1:12" ht="45" customHeight="1">
      <c r="A58" s="24" t="s">
        <v>210</v>
      </c>
      <c r="B58" s="23" t="s">
        <v>173</v>
      </c>
      <c r="C58" s="23" t="s">
        <v>48</v>
      </c>
      <c r="D58" s="23" t="s">
        <v>52</v>
      </c>
      <c r="E58" s="34" t="s">
        <v>17</v>
      </c>
      <c r="F58" s="34" t="s">
        <v>78</v>
      </c>
      <c r="G58" s="34" t="s">
        <v>205</v>
      </c>
      <c r="H58" s="34" t="s">
        <v>152</v>
      </c>
      <c r="I58" s="23" t="s">
        <v>66</v>
      </c>
      <c r="J58" s="32">
        <f t="shared" si="13"/>
        <v>500</v>
      </c>
      <c r="K58" s="32">
        <f t="shared" si="13"/>
        <v>350</v>
      </c>
      <c r="L58" s="32">
        <f>L59</f>
        <v>350</v>
      </c>
    </row>
    <row r="59" spans="1:12" ht="41.4">
      <c r="A59" s="24" t="s">
        <v>44</v>
      </c>
      <c r="B59" s="23" t="s">
        <v>173</v>
      </c>
      <c r="C59" s="23" t="s">
        <v>48</v>
      </c>
      <c r="D59" s="23" t="s">
        <v>52</v>
      </c>
      <c r="E59" s="34" t="s">
        <v>17</v>
      </c>
      <c r="F59" s="34" t="s">
        <v>78</v>
      </c>
      <c r="G59" s="34" t="s">
        <v>205</v>
      </c>
      <c r="H59" s="34" t="s">
        <v>152</v>
      </c>
      <c r="I59" s="23" t="s">
        <v>67</v>
      </c>
      <c r="J59" s="32">
        <v>500</v>
      </c>
      <c r="K59" s="32">
        <v>350</v>
      </c>
      <c r="L59" s="32">
        <v>350</v>
      </c>
    </row>
    <row r="60" spans="1:12" ht="27.6">
      <c r="A60" s="137" t="s">
        <v>208</v>
      </c>
      <c r="B60" s="23" t="s">
        <v>173</v>
      </c>
      <c r="C60" s="23" t="s">
        <v>48</v>
      </c>
      <c r="D60" s="23" t="s">
        <v>52</v>
      </c>
      <c r="E60" s="34" t="s">
        <v>17</v>
      </c>
      <c r="F60" s="34" t="s">
        <v>78</v>
      </c>
      <c r="G60" s="34" t="s">
        <v>207</v>
      </c>
      <c r="H60" s="34"/>
      <c r="I60" s="23"/>
      <c r="J60" s="32">
        <f>J61</f>
        <v>150</v>
      </c>
      <c r="K60" s="32">
        <f>K61</f>
        <v>150</v>
      </c>
      <c r="L60" s="32">
        <f>L61</f>
        <v>150</v>
      </c>
    </row>
    <row r="61" spans="1:12" ht="13.8">
      <c r="A61" s="27" t="s">
        <v>151</v>
      </c>
      <c r="B61" s="23" t="s">
        <v>173</v>
      </c>
      <c r="C61" s="23" t="s">
        <v>48</v>
      </c>
      <c r="D61" s="23" t="s">
        <v>52</v>
      </c>
      <c r="E61" s="34" t="s">
        <v>17</v>
      </c>
      <c r="F61" s="34" t="s">
        <v>78</v>
      </c>
      <c r="G61" s="34" t="s">
        <v>207</v>
      </c>
      <c r="H61" s="34" t="s">
        <v>150</v>
      </c>
      <c r="I61" s="23"/>
      <c r="J61" s="32">
        <f t="shared" ref="J61:K62" si="14">J62</f>
        <v>150</v>
      </c>
      <c r="K61" s="32">
        <f t="shared" si="14"/>
        <v>150</v>
      </c>
      <c r="L61" s="32">
        <f>L62</f>
        <v>150</v>
      </c>
    </row>
    <row r="62" spans="1:12" ht="49.5" customHeight="1">
      <c r="A62" s="24" t="s">
        <v>210</v>
      </c>
      <c r="B62" s="23" t="s">
        <v>173</v>
      </c>
      <c r="C62" s="23" t="s">
        <v>48</v>
      </c>
      <c r="D62" s="23" t="s">
        <v>52</v>
      </c>
      <c r="E62" s="34" t="s">
        <v>17</v>
      </c>
      <c r="F62" s="34" t="s">
        <v>78</v>
      </c>
      <c r="G62" s="34" t="s">
        <v>207</v>
      </c>
      <c r="H62" s="34" t="s">
        <v>150</v>
      </c>
      <c r="I62" s="23" t="s">
        <v>66</v>
      </c>
      <c r="J62" s="32">
        <f t="shared" si="14"/>
        <v>150</v>
      </c>
      <c r="K62" s="32">
        <f t="shared" si="14"/>
        <v>150</v>
      </c>
      <c r="L62" s="32">
        <f>L63</f>
        <v>150</v>
      </c>
    </row>
    <row r="63" spans="1:12" ht="41.4">
      <c r="A63" s="24" t="s">
        <v>44</v>
      </c>
      <c r="B63" s="23" t="s">
        <v>173</v>
      </c>
      <c r="C63" s="23" t="s">
        <v>48</v>
      </c>
      <c r="D63" s="23" t="s">
        <v>52</v>
      </c>
      <c r="E63" s="34" t="s">
        <v>17</v>
      </c>
      <c r="F63" s="34" t="s">
        <v>78</v>
      </c>
      <c r="G63" s="34" t="s">
        <v>207</v>
      </c>
      <c r="H63" s="34" t="s">
        <v>150</v>
      </c>
      <c r="I63" s="23" t="s">
        <v>67</v>
      </c>
      <c r="J63" s="32">
        <v>150</v>
      </c>
      <c r="K63" s="32">
        <v>150</v>
      </c>
      <c r="L63" s="32">
        <v>150</v>
      </c>
    </row>
    <row r="64" spans="1:12" ht="27.6">
      <c r="A64" s="24" t="s">
        <v>245</v>
      </c>
      <c r="B64" s="23" t="s">
        <v>173</v>
      </c>
      <c r="C64" s="23" t="s">
        <v>48</v>
      </c>
      <c r="D64" s="23" t="s">
        <v>52</v>
      </c>
      <c r="E64" s="34" t="s">
        <v>17</v>
      </c>
      <c r="F64" s="34" t="s">
        <v>78</v>
      </c>
      <c r="G64" s="34" t="s">
        <v>243</v>
      </c>
      <c r="H64" s="34"/>
      <c r="I64" s="23"/>
      <c r="J64" s="32">
        <f>J65</f>
        <v>3268.3</v>
      </c>
      <c r="K64" s="32"/>
      <c r="L64" s="32"/>
    </row>
    <row r="65" spans="1:12" ht="27.6">
      <c r="A65" s="24" t="s">
        <v>246</v>
      </c>
      <c r="B65" s="23" t="s">
        <v>173</v>
      </c>
      <c r="C65" s="23" t="s">
        <v>48</v>
      </c>
      <c r="D65" s="23" t="s">
        <v>52</v>
      </c>
      <c r="E65" s="34" t="s">
        <v>17</v>
      </c>
      <c r="F65" s="34" t="s">
        <v>78</v>
      </c>
      <c r="G65" s="34" t="s">
        <v>243</v>
      </c>
      <c r="H65" s="34" t="s">
        <v>244</v>
      </c>
      <c r="I65" s="23"/>
      <c r="J65" s="32">
        <f>J66</f>
        <v>3268.3</v>
      </c>
      <c r="K65" s="32"/>
      <c r="L65" s="32"/>
    </row>
    <row r="66" spans="1:12" ht="45" customHeight="1">
      <c r="A66" s="24" t="str">
        <f>A62</f>
        <v>Закупка товаров, работ и услуг для обеспечения государственных (муниципальных) нужд</v>
      </c>
      <c r="B66" s="23" t="s">
        <v>173</v>
      </c>
      <c r="C66" s="23" t="s">
        <v>48</v>
      </c>
      <c r="D66" s="23" t="s">
        <v>52</v>
      </c>
      <c r="E66" s="34" t="s">
        <v>17</v>
      </c>
      <c r="F66" s="34" t="s">
        <v>78</v>
      </c>
      <c r="G66" s="34" t="s">
        <v>243</v>
      </c>
      <c r="H66" s="34" t="s">
        <v>244</v>
      </c>
      <c r="I66" s="23" t="s">
        <v>66</v>
      </c>
      <c r="J66" s="32">
        <f>J67</f>
        <v>3268.3</v>
      </c>
      <c r="K66" s="32"/>
      <c r="L66" s="32"/>
    </row>
    <row r="67" spans="1:12" ht="63.75" customHeight="1">
      <c r="A67" s="24" t="str">
        <f>A63</f>
        <v>Иные закупки товаров, работ и услуг для обеспечения государственных (муниципальных) нужд</v>
      </c>
      <c r="B67" s="23" t="s">
        <v>173</v>
      </c>
      <c r="C67" s="23" t="s">
        <v>48</v>
      </c>
      <c r="D67" s="23" t="s">
        <v>52</v>
      </c>
      <c r="E67" s="34" t="s">
        <v>17</v>
      </c>
      <c r="F67" s="34" t="s">
        <v>78</v>
      </c>
      <c r="G67" s="34" t="s">
        <v>243</v>
      </c>
      <c r="H67" s="34" t="s">
        <v>244</v>
      </c>
      <c r="I67" s="23" t="s">
        <v>67</v>
      </c>
      <c r="J67" s="32">
        <v>3268.3</v>
      </c>
      <c r="K67" s="32"/>
      <c r="L67" s="32"/>
    </row>
    <row r="68" spans="1:12" ht="13.8">
      <c r="A68" s="21" t="s">
        <v>58</v>
      </c>
      <c r="B68" s="23" t="s">
        <v>173</v>
      </c>
      <c r="C68" s="133" t="s">
        <v>17</v>
      </c>
      <c r="D68" s="23"/>
      <c r="E68" s="34"/>
      <c r="F68" s="34"/>
      <c r="G68" s="34"/>
      <c r="H68" s="34"/>
      <c r="I68" s="31"/>
      <c r="J68" s="38">
        <f t="shared" ref="J68:K73" si="15">J69</f>
        <v>110.7</v>
      </c>
      <c r="K68" s="32">
        <f t="shared" si="15"/>
        <v>110.7</v>
      </c>
      <c r="L68" s="32">
        <f>L70</f>
        <v>110.7</v>
      </c>
    </row>
    <row r="69" spans="1:12" ht="13.8">
      <c r="A69" s="24" t="s">
        <v>59</v>
      </c>
      <c r="B69" s="23" t="s">
        <v>173</v>
      </c>
      <c r="C69" s="23" t="s">
        <v>17</v>
      </c>
      <c r="D69" s="23" t="s">
        <v>35</v>
      </c>
      <c r="E69" s="34"/>
      <c r="F69" s="34"/>
      <c r="G69" s="34"/>
      <c r="H69" s="34"/>
      <c r="I69" s="31"/>
      <c r="J69" s="32">
        <f t="shared" si="15"/>
        <v>110.7</v>
      </c>
      <c r="K69" s="32">
        <f t="shared" si="15"/>
        <v>110.7</v>
      </c>
      <c r="L69" s="32">
        <f>L70</f>
        <v>110.7</v>
      </c>
    </row>
    <row r="70" spans="1:12" ht="90" customHeight="1">
      <c r="A70" s="24" t="s">
        <v>199</v>
      </c>
      <c r="B70" s="23" t="s">
        <v>173</v>
      </c>
      <c r="C70" s="23" t="s">
        <v>17</v>
      </c>
      <c r="D70" s="23" t="s">
        <v>35</v>
      </c>
      <c r="E70" s="34" t="s">
        <v>77</v>
      </c>
      <c r="F70" s="34"/>
      <c r="G70" s="34"/>
      <c r="H70" s="34"/>
      <c r="I70" s="31"/>
      <c r="J70" s="32">
        <f t="shared" si="15"/>
        <v>110.7</v>
      </c>
      <c r="K70" s="32">
        <f t="shared" si="15"/>
        <v>110.7</v>
      </c>
      <c r="L70" s="32">
        <f>L71</f>
        <v>110.7</v>
      </c>
    </row>
    <row r="71" spans="1:12" ht="113.25" customHeight="1">
      <c r="A71" s="24" t="s">
        <v>198</v>
      </c>
      <c r="B71" s="23" t="s">
        <v>173</v>
      </c>
      <c r="C71" s="23" t="s">
        <v>17</v>
      </c>
      <c r="D71" s="23" t="s">
        <v>35</v>
      </c>
      <c r="E71" s="34" t="s">
        <v>77</v>
      </c>
      <c r="F71" s="34" t="s">
        <v>8</v>
      </c>
      <c r="G71" s="34"/>
      <c r="H71" s="34"/>
      <c r="I71" s="31"/>
      <c r="J71" s="32">
        <f>J72</f>
        <v>110.7</v>
      </c>
      <c r="K71" s="32">
        <f>K72</f>
        <v>110.7</v>
      </c>
      <c r="L71" s="32">
        <f>L72</f>
        <v>110.7</v>
      </c>
    </row>
    <row r="72" spans="1:12" ht="27.6">
      <c r="A72" s="24" t="s">
        <v>60</v>
      </c>
      <c r="B72" s="23" t="s">
        <v>173</v>
      </c>
      <c r="C72" s="23" t="s">
        <v>17</v>
      </c>
      <c r="D72" s="23" t="s">
        <v>35</v>
      </c>
      <c r="E72" s="34" t="s">
        <v>77</v>
      </c>
      <c r="F72" s="34" t="s">
        <v>8</v>
      </c>
      <c r="G72" s="34" t="s">
        <v>62</v>
      </c>
      <c r="H72" s="34" t="s">
        <v>80</v>
      </c>
      <c r="I72" s="31"/>
      <c r="J72" s="32">
        <f t="shared" si="15"/>
        <v>110.7</v>
      </c>
      <c r="K72" s="32">
        <f t="shared" si="15"/>
        <v>110.7</v>
      </c>
      <c r="L72" s="32">
        <f>L73</f>
        <v>110.7</v>
      </c>
    </row>
    <row r="73" spans="1:12" ht="27.6">
      <c r="A73" s="24" t="s">
        <v>54</v>
      </c>
      <c r="B73" s="23" t="s">
        <v>173</v>
      </c>
      <c r="C73" s="23" t="s">
        <v>17</v>
      </c>
      <c r="D73" s="23" t="s">
        <v>35</v>
      </c>
      <c r="E73" s="34" t="s">
        <v>77</v>
      </c>
      <c r="F73" s="34" t="s">
        <v>8</v>
      </c>
      <c r="G73" s="34" t="s">
        <v>62</v>
      </c>
      <c r="H73" s="34" t="s">
        <v>80</v>
      </c>
      <c r="I73" s="31" t="s">
        <v>71</v>
      </c>
      <c r="J73" s="32">
        <f t="shared" si="15"/>
        <v>110.7</v>
      </c>
      <c r="K73" s="32">
        <f t="shared" si="15"/>
        <v>110.7</v>
      </c>
      <c r="L73" s="32">
        <f>L74</f>
        <v>110.7</v>
      </c>
    </row>
    <row r="74" spans="1:12" ht="27.6">
      <c r="A74" s="123" t="s">
        <v>61</v>
      </c>
      <c r="B74" s="124" t="s">
        <v>173</v>
      </c>
      <c r="C74" s="124" t="s">
        <v>17</v>
      </c>
      <c r="D74" s="124" t="s">
        <v>35</v>
      </c>
      <c r="E74" s="125" t="s">
        <v>77</v>
      </c>
      <c r="F74" s="125" t="s">
        <v>8</v>
      </c>
      <c r="G74" s="125" t="s">
        <v>62</v>
      </c>
      <c r="H74" s="125" t="s">
        <v>80</v>
      </c>
      <c r="I74" s="126" t="s">
        <v>72</v>
      </c>
      <c r="J74" s="127">
        <v>110.7</v>
      </c>
      <c r="K74" s="127">
        <v>110.7</v>
      </c>
      <c r="L74" s="127">
        <v>110.7</v>
      </c>
    </row>
    <row r="75" spans="1:12" ht="18.75" customHeight="1">
      <c r="A75" s="136" t="s">
        <v>174</v>
      </c>
      <c r="B75" s="23" t="s">
        <v>173</v>
      </c>
      <c r="C75" s="23" t="s">
        <v>178</v>
      </c>
      <c r="D75" s="23"/>
      <c r="E75" s="34"/>
      <c r="F75" s="34"/>
      <c r="G75" s="34"/>
      <c r="H75" s="34"/>
      <c r="I75" s="128"/>
      <c r="J75" s="131">
        <f>J77</f>
        <v>0</v>
      </c>
      <c r="K75" s="131">
        <f t="shared" ref="K75:K80" si="16">K76</f>
        <v>84.5</v>
      </c>
      <c r="L75" s="131">
        <f t="shared" ref="L75:L80" si="17">L76</f>
        <v>172</v>
      </c>
    </row>
    <row r="76" spans="1:12" ht="14.25" customHeight="1">
      <c r="A76" s="129" t="s">
        <v>174</v>
      </c>
      <c r="B76" s="124" t="s">
        <v>173</v>
      </c>
      <c r="C76" s="124" t="s">
        <v>178</v>
      </c>
      <c r="D76" s="124" t="s">
        <v>178</v>
      </c>
      <c r="E76" s="125"/>
      <c r="F76" s="125"/>
      <c r="G76" s="125"/>
      <c r="H76" s="125"/>
      <c r="I76" s="128"/>
      <c r="J76" s="131">
        <f>J77</f>
        <v>0</v>
      </c>
      <c r="K76" s="131">
        <f t="shared" si="16"/>
        <v>84.5</v>
      </c>
      <c r="L76" s="131">
        <f t="shared" si="17"/>
        <v>172</v>
      </c>
    </row>
    <row r="77" spans="1:12" ht="81" customHeight="1">
      <c r="A77" s="129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77" s="23" t="s">
        <v>173</v>
      </c>
      <c r="C77" s="23" t="s">
        <v>178</v>
      </c>
      <c r="D77" s="23" t="s">
        <v>178</v>
      </c>
      <c r="E77" s="34" t="s">
        <v>179</v>
      </c>
      <c r="F77" s="34"/>
      <c r="G77" s="34"/>
      <c r="H77" s="34"/>
      <c r="I77" s="128"/>
      <c r="J77" s="131">
        <f>J78</f>
        <v>0</v>
      </c>
      <c r="K77" s="131">
        <f t="shared" si="16"/>
        <v>84.5</v>
      </c>
      <c r="L77" s="131">
        <f t="shared" si="17"/>
        <v>172</v>
      </c>
    </row>
    <row r="78" spans="1:12" ht="13.8">
      <c r="A78" s="129" t="s">
        <v>175</v>
      </c>
      <c r="B78" s="124" t="s">
        <v>173</v>
      </c>
      <c r="C78" s="124" t="s">
        <v>178</v>
      </c>
      <c r="D78" s="124" t="s">
        <v>178</v>
      </c>
      <c r="E78" s="125" t="s">
        <v>179</v>
      </c>
      <c r="F78" s="125" t="s">
        <v>8</v>
      </c>
      <c r="G78" s="125"/>
      <c r="H78" s="125"/>
      <c r="I78" s="128"/>
      <c r="J78" s="131">
        <f>J79</f>
        <v>0</v>
      </c>
      <c r="K78" s="131">
        <f t="shared" si="16"/>
        <v>84.5</v>
      </c>
      <c r="L78" s="131">
        <f t="shared" si="17"/>
        <v>172</v>
      </c>
    </row>
    <row r="79" spans="1:12" ht="15" customHeight="1">
      <c r="A79" s="129" t="s">
        <v>174</v>
      </c>
      <c r="B79" s="23" t="s">
        <v>173</v>
      </c>
      <c r="C79" s="23" t="s">
        <v>178</v>
      </c>
      <c r="D79" s="23" t="s">
        <v>178</v>
      </c>
      <c r="E79" s="34" t="s">
        <v>179</v>
      </c>
      <c r="F79" s="34" t="s">
        <v>8</v>
      </c>
      <c r="G79" s="34" t="s">
        <v>62</v>
      </c>
      <c r="H79" s="34" t="s">
        <v>180</v>
      </c>
      <c r="I79" s="128"/>
      <c r="J79" s="131">
        <f>J80</f>
        <v>0</v>
      </c>
      <c r="K79" s="131">
        <f t="shared" si="16"/>
        <v>84.5</v>
      </c>
      <c r="L79" s="131">
        <f t="shared" si="17"/>
        <v>172</v>
      </c>
    </row>
    <row r="80" spans="1:12" ht="13.8">
      <c r="A80" s="129" t="s">
        <v>176</v>
      </c>
      <c r="B80" s="124" t="s">
        <v>173</v>
      </c>
      <c r="C80" s="124" t="s">
        <v>178</v>
      </c>
      <c r="D80" s="124" t="s">
        <v>178</v>
      </c>
      <c r="E80" s="125" t="s">
        <v>179</v>
      </c>
      <c r="F80" s="125" t="s">
        <v>8</v>
      </c>
      <c r="G80" s="125" t="s">
        <v>62</v>
      </c>
      <c r="H80" s="125" t="s">
        <v>180</v>
      </c>
      <c r="I80" s="31" t="s">
        <v>68</v>
      </c>
      <c r="J80" s="131">
        <f>J81</f>
        <v>0</v>
      </c>
      <c r="K80" s="131">
        <f t="shared" si="16"/>
        <v>84.5</v>
      </c>
      <c r="L80" s="131">
        <f t="shared" si="17"/>
        <v>172</v>
      </c>
    </row>
    <row r="81" spans="1:12" ht="13.8">
      <c r="A81" s="129" t="s">
        <v>177</v>
      </c>
      <c r="B81" s="23" t="s">
        <v>173</v>
      </c>
      <c r="C81" s="23" t="s">
        <v>178</v>
      </c>
      <c r="D81" s="23" t="s">
        <v>178</v>
      </c>
      <c r="E81" s="34" t="s">
        <v>179</v>
      </c>
      <c r="F81" s="34" t="s">
        <v>8</v>
      </c>
      <c r="G81" s="34" t="s">
        <v>62</v>
      </c>
      <c r="H81" s="34" t="s">
        <v>180</v>
      </c>
      <c r="I81" s="126" t="s">
        <v>70</v>
      </c>
      <c r="J81" s="131">
        <v>0</v>
      </c>
      <c r="K81" s="131">
        <v>84.5</v>
      </c>
      <c r="L81" s="131">
        <v>172</v>
      </c>
    </row>
    <row r="82" spans="1:12">
      <c r="E82" s="36"/>
      <c r="F82" s="36"/>
      <c r="G82" s="36"/>
      <c r="H82" s="36"/>
      <c r="I82" s="36"/>
    </row>
    <row r="83" spans="1:12">
      <c r="E83" s="36"/>
      <c r="F83" s="36"/>
      <c r="G83" s="36"/>
      <c r="H83" s="36"/>
      <c r="I83" s="36"/>
    </row>
    <row r="84" spans="1:12">
      <c r="E84" s="36"/>
      <c r="F84" s="36"/>
      <c r="G84" s="36"/>
      <c r="H84" s="36"/>
      <c r="I84" s="36"/>
    </row>
    <row r="85" spans="1:12">
      <c r="E85" s="36"/>
      <c r="F85" s="36"/>
      <c r="G85" s="36"/>
      <c r="H85" s="36"/>
      <c r="I85" s="36"/>
    </row>
    <row r="86" spans="1:12">
      <c r="E86" s="36"/>
      <c r="F86" s="36"/>
      <c r="G86" s="36"/>
      <c r="H86" s="36"/>
      <c r="I86" s="36"/>
    </row>
    <row r="87" spans="1:12">
      <c r="E87" s="36"/>
      <c r="F87" s="36"/>
      <c r="G87" s="36"/>
      <c r="H87" s="36"/>
      <c r="I87" s="36"/>
    </row>
    <row r="88" spans="1:12">
      <c r="E88" s="36"/>
      <c r="F88" s="36"/>
      <c r="G88" s="36"/>
      <c r="H88" s="36"/>
      <c r="I88" s="36"/>
    </row>
    <row r="89" spans="1:12">
      <c r="E89" s="36"/>
      <c r="F89" s="36"/>
      <c r="G89" s="36"/>
      <c r="H89" s="36"/>
      <c r="I89" s="36"/>
    </row>
    <row r="90" spans="1:12">
      <c r="E90" s="36"/>
      <c r="F90" s="36"/>
      <c r="G90" s="36"/>
      <c r="H90" s="36"/>
      <c r="I90" s="36"/>
    </row>
    <row r="91" spans="1:12">
      <c r="E91" s="36"/>
      <c r="F91" s="36"/>
      <c r="G91" s="36"/>
      <c r="H91" s="36"/>
      <c r="I91" s="36"/>
    </row>
    <row r="92" spans="1:12">
      <c r="E92" s="36"/>
      <c r="F92" s="36"/>
      <c r="G92" s="36"/>
      <c r="H92" s="36"/>
      <c r="I92" s="36"/>
    </row>
    <row r="93" spans="1:12">
      <c r="E93" s="36"/>
      <c r="F93" s="36"/>
      <c r="G93" s="36"/>
      <c r="H93" s="36"/>
      <c r="I93" s="36"/>
    </row>
    <row r="94" spans="1:12">
      <c r="E94" s="36"/>
      <c r="F94" s="36"/>
      <c r="G94" s="36"/>
      <c r="H94" s="36"/>
      <c r="I94" s="36"/>
    </row>
    <row r="95" spans="1:12">
      <c r="E95" s="36"/>
      <c r="F95" s="36"/>
      <c r="G95" s="36"/>
      <c r="H95" s="36"/>
      <c r="I95" s="36"/>
    </row>
    <row r="96" spans="1:12">
      <c r="E96" s="36"/>
      <c r="F96" s="36"/>
      <c r="G96" s="36"/>
      <c r="H96" s="36"/>
      <c r="I96" s="36"/>
    </row>
    <row r="97" spans="5:9">
      <c r="E97" s="36"/>
      <c r="F97" s="36"/>
      <c r="G97" s="36"/>
      <c r="H97" s="36"/>
      <c r="I97" s="36"/>
    </row>
    <row r="98" spans="5:9">
      <c r="E98" s="36"/>
      <c r="F98" s="36"/>
      <c r="G98" s="36"/>
      <c r="H98" s="36"/>
      <c r="I98" s="36"/>
    </row>
    <row r="99" spans="5:9">
      <c r="E99" s="36"/>
      <c r="F99" s="36"/>
      <c r="G99" s="36"/>
      <c r="H99" s="36"/>
      <c r="I99" s="36"/>
    </row>
    <row r="100" spans="5:9">
      <c r="E100" s="36"/>
      <c r="F100" s="36"/>
      <c r="G100" s="36"/>
      <c r="H100" s="36"/>
      <c r="I100" s="36"/>
    </row>
    <row r="101" spans="5:9">
      <c r="E101" s="36"/>
      <c r="F101" s="36"/>
      <c r="G101" s="36"/>
      <c r="H101" s="36"/>
      <c r="I101" s="36"/>
    </row>
    <row r="102" spans="5:9">
      <c r="E102" s="36"/>
      <c r="F102" s="36"/>
      <c r="G102" s="36"/>
      <c r="H102" s="36"/>
      <c r="I102" s="36"/>
    </row>
    <row r="103" spans="5:9">
      <c r="E103" s="36"/>
      <c r="F103" s="36"/>
      <c r="G103" s="36"/>
      <c r="H103" s="36"/>
      <c r="I103" s="36"/>
    </row>
    <row r="104" spans="5:9">
      <c r="E104" s="36"/>
      <c r="F104" s="36"/>
      <c r="G104" s="36"/>
      <c r="H104" s="36"/>
      <c r="I104" s="36"/>
    </row>
    <row r="105" spans="5:9">
      <c r="E105" s="36"/>
      <c r="F105" s="36"/>
      <c r="G105" s="36"/>
      <c r="H105" s="36"/>
      <c r="I105" s="36"/>
    </row>
    <row r="106" spans="5:9">
      <c r="E106" s="36"/>
      <c r="F106" s="36"/>
      <c r="G106" s="36"/>
      <c r="H106" s="36"/>
      <c r="I106" s="36"/>
    </row>
    <row r="107" spans="5:9">
      <c r="E107" s="36"/>
      <c r="F107" s="36"/>
      <c r="G107" s="36"/>
      <c r="H107" s="36"/>
      <c r="I107" s="36"/>
    </row>
  </sheetData>
  <autoFilter ref="A1:L81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1">
    <cfRule type="expression" dxfId="15" priority="49" stopIfTrue="1">
      <formula>$F16=""</formula>
    </cfRule>
    <cfRule type="expression" dxfId="14" priority="50" stopIfTrue="1">
      <formula>#REF!&lt;&gt;""</formula>
    </cfRule>
    <cfRule type="expression" dxfId="13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2"/>
  <sheetViews>
    <sheetView view="pageBreakPreview" zoomScaleNormal="110" zoomScaleSheetLayoutView="100" workbookViewId="0">
      <selection activeCell="M73" sqref="M73"/>
    </sheetView>
  </sheetViews>
  <sheetFormatPr defaultRowHeight="13.2"/>
  <cols>
    <col min="1" max="1" width="43" customWidth="1"/>
    <col min="2" max="2" width="4.109375" customWidth="1"/>
    <col min="3" max="3" width="5.44140625" customWidth="1"/>
    <col min="4" max="6" width="4.109375" customWidth="1"/>
    <col min="7" max="7" width="7.7773437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3" t="s">
        <v>234</v>
      </c>
      <c r="I1" s="184"/>
      <c r="J1" s="184"/>
      <c r="K1" s="184"/>
    </row>
    <row r="2" spans="1:11" ht="126" customHeight="1">
      <c r="A2" s="185" t="s">
        <v>228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6" t="s">
        <v>1</v>
      </c>
      <c r="I3" s="186"/>
      <c r="J3" s="186"/>
      <c r="K3" s="186"/>
    </row>
    <row r="4" spans="1:11" ht="20.399999999999999" customHeight="1">
      <c r="A4" s="187" t="s">
        <v>2</v>
      </c>
      <c r="B4" s="187" t="s">
        <v>3</v>
      </c>
      <c r="C4" s="187" t="s">
        <v>4</v>
      </c>
      <c r="D4" s="187" t="s">
        <v>5</v>
      </c>
      <c r="E4" s="187"/>
      <c r="F4" s="187"/>
      <c r="G4" s="187"/>
      <c r="H4" s="187" t="s">
        <v>6</v>
      </c>
      <c r="I4" s="187" t="s">
        <v>7</v>
      </c>
      <c r="J4" s="187"/>
      <c r="K4" s="187"/>
    </row>
    <row r="5" spans="1:11" ht="16.649999999999999" customHeight="1">
      <c r="A5" s="187" t="s">
        <v>0</v>
      </c>
      <c r="B5" s="187" t="s">
        <v>0</v>
      </c>
      <c r="C5" s="187" t="s">
        <v>0</v>
      </c>
      <c r="D5" s="187" t="s">
        <v>0</v>
      </c>
      <c r="E5" s="187"/>
      <c r="F5" s="187"/>
      <c r="G5" s="187"/>
      <c r="H5" s="187" t="s">
        <v>0</v>
      </c>
      <c r="I5" s="140" t="s">
        <v>212</v>
      </c>
      <c r="J5" s="140" t="s">
        <v>219</v>
      </c>
      <c r="K5" s="140" t="s">
        <v>226</v>
      </c>
    </row>
    <row r="6" spans="1:11" ht="13.6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" customHeight="1">
      <c r="A7" s="5" t="s">
        <v>19</v>
      </c>
      <c r="B7" s="20"/>
      <c r="C7" s="20"/>
      <c r="D7" s="6" t="s">
        <v>0</v>
      </c>
      <c r="E7" s="6" t="s">
        <v>0</v>
      </c>
      <c r="F7" s="6" t="s">
        <v>0</v>
      </c>
      <c r="G7" s="6" t="s">
        <v>0</v>
      </c>
      <c r="H7" s="20" t="s">
        <v>0</v>
      </c>
      <c r="I7" s="30">
        <f>I8+I40+I49+I58+I75</f>
        <v>8055.9000000000005</v>
      </c>
      <c r="J7" s="30">
        <f>J8+J40+J49+J58+J75+J84</f>
        <v>4340.2</v>
      </c>
      <c r="K7" s="30">
        <f>K8+K40+K49+K58+K75+K84</f>
        <v>4586.3</v>
      </c>
    </row>
    <row r="8" spans="1:11" ht="13.8">
      <c r="A8" s="21" t="s">
        <v>34</v>
      </c>
      <c r="B8" s="133" t="s">
        <v>35</v>
      </c>
      <c r="C8" s="114"/>
      <c r="D8" s="35"/>
      <c r="E8" s="35"/>
      <c r="F8" s="35"/>
      <c r="G8" s="35"/>
      <c r="H8" s="37"/>
      <c r="I8" s="143">
        <f>I9+I16+I33</f>
        <v>3147.8</v>
      </c>
      <c r="J8" s="30">
        <f>J9+J16+J33</f>
        <v>2688.5</v>
      </c>
      <c r="K8" s="30">
        <f>K9+K16+K33</f>
        <v>2661</v>
      </c>
    </row>
    <row r="9" spans="1:11" ht="41.4">
      <c r="A9" s="24" t="s">
        <v>36</v>
      </c>
      <c r="B9" s="114" t="s">
        <v>35</v>
      </c>
      <c r="C9" s="114" t="s">
        <v>37</v>
      </c>
      <c r="D9" s="35"/>
      <c r="E9" s="35"/>
      <c r="F9" s="35"/>
      <c r="G9" s="35"/>
      <c r="H9" s="114"/>
      <c r="I9" s="38">
        <f>I11</f>
        <v>1050.5</v>
      </c>
      <c r="J9" s="32">
        <f>J11</f>
        <v>1048.3</v>
      </c>
      <c r="K9" s="32">
        <f>K11</f>
        <v>862.2</v>
      </c>
    </row>
    <row r="10" spans="1:11" ht="63" customHeight="1">
      <c r="A10" s="24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10" s="114" t="s">
        <v>35</v>
      </c>
      <c r="C10" s="114" t="s">
        <v>37</v>
      </c>
      <c r="D10" s="35"/>
      <c r="E10" s="35"/>
      <c r="F10" s="35"/>
      <c r="G10" s="35"/>
      <c r="H10" s="114"/>
      <c r="I10" s="38">
        <f>I11</f>
        <v>1050.5</v>
      </c>
      <c r="J10" s="32">
        <f>J11</f>
        <v>1048.3</v>
      </c>
      <c r="K10" s="32">
        <f>K11</f>
        <v>862.2</v>
      </c>
    </row>
    <row r="11" spans="1:11" ht="77.25" customHeight="1">
      <c r="A11" s="24" t="str">
        <f>'Приложение 3'!A10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23" t="s">
        <v>35</v>
      </c>
      <c r="C11" s="23" t="s">
        <v>37</v>
      </c>
      <c r="D11" s="34">
        <v>65</v>
      </c>
      <c r="E11" s="34"/>
      <c r="F11" s="34"/>
      <c r="G11" s="34"/>
      <c r="H11" s="23"/>
      <c r="I11" s="32">
        <f t="shared" ref="I11:K13" si="0">I12</f>
        <v>1050.5</v>
      </c>
      <c r="J11" s="32">
        <f t="shared" si="0"/>
        <v>1048.3</v>
      </c>
      <c r="K11" s="32">
        <f t="shared" si="0"/>
        <v>862.2</v>
      </c>
    </row>
    <row r="12" spans="1:11" ht="13.8">
      <c r="A12" s="24" t="s">
        <v>38</v>
      </c>
      <c r="B12" s="23" t="s">
        <v>35</v>
      </c>
      <c r="C12" s="23" t="s">
        <v>37</v>
      </c>
      <c r="D12" s="34">
        <v>65</v>
      </c>
      <c r="E12" s="34">
        <v>1</v>
      </c>
      <c r="F12" s="34"/>
      <c r="G12" s="34"/>
      <c r="H12" s="23"/>
      <c r="I12" s="32">
        <f t="shared" si="0"/>
        <v>1050.5</v>
      </c>
      <c r="J12" s="32">
        <f t="shared" si="0"/>
        <v>1048.3</v>
      </c>
      <c r="K12" s="32">
        <f t="shared" si="0"/>
        <v>862.2</v>
      </c>
    </row>
    <row r="13" spans="1:11" ht="27.6">
      <c r="A13" s="24" t="s">
        <v>39</v>
      </c>
      <c r="B13" s="23" t="s">
        <v>35</v>
      </c>
      <c r="C13" s="23" t="s">
        <v>37</v>
      </c>
      <c r="D13" s="34">
        <v>65</v>
      </c>
      <c r="E13" s="34">
        <v>1</v>
      </c>
      <c r="F13" s="34" t="s">
        <v>62</v>
      </c>
      <c r="G13" s="34" t="s">
        <v>73</v>
      </c>
      <c r="H13" s="23"/>
      <c r="I13" s="32">
        <f t="shared" si="0"/>
        <v>1050.5</v>
      </c>
      <c r="J13" s="32">
        <f t="shared" si="0"/>
        <v>1048.3</v>
      </c>
      <c r="K13" s="32">
        <f t="shared" si="0"/>
        <v>862.2</v>
      </c>
    </row>
    <row r="14" spans="1:11" ht="82.8">
      <c r="A14" s="24" t="s">
        <v>40</v>
      </c>
      <c r="B14" s="23" t="s">
        <v>35</v>
      </c>
      <c r="C14" s="23" t="s">
        <v>37</v>
      </c>
      <c r="D14" s="34">
        <v>65</v>
      </c>
      <c r="E14" s="34">
        <v>1</v>
      </c>
      <c r="F14" s="34" t="s">
        <v>62</v>
      </c>
      <c r="G14" s="34" t="s">
        <v>73</v>
      </c>
      <c r="H14" s="23" t="s">
        <v>64</v>
      </c>
      <c r="I14" s="32">
        <f>I15</f>
        <v>1050.5</v>
      </c>
      <c r="J14" s="32">
        <f>J15</f>
        <v>1048.3</v>
      </c>
      <c r="K14" s="32">
        <f>K15</f>
        <v>862.2</v>
      </c>
    </row>
    <row r="15" spans="1:11" ht="27.6">
      <c r="A15" s="24" t="s">
        <v>41</v>
      </c>
      <c r="B15" s="23" t="s">
        <v>35</v>
      </c>
      <c r="C15" s="23" t="s">
        <v>37</v>
      </c>
      <c r="D15" s="34">
        <v>65</v>
      </c>
      <c r="E15" s="34">
        <v>1</v>
      </c>
      <c r="F15" s="34" t="s">
        <v>62</v>
      </c>
      <c r="G15" s="34" t="s">
        <v>73</v>
      </c>
      <c r="H15" s="23" t="s">
        <v>65</v>
      </c>
      <c r="I15" s="32">
        <f>'Приложение 3'!J14</f>
        <v>1050.5</v>
      </c>
      <c r="J15" s="32">
        <f>'Приложение 3'!K14</f>
        <v>1048.3</v>
      </c>
      <c r="K15" s="32">
        <f>'Приложение 3'!L14</f>
        <v>862.2</v>
      </c>
    </row>
    <row r="16" spans="1:11" ht="69">
      <c r="A16" s="24" t="s">
        <v>42</v>
      </c>
      <c r="B16" s="114" t="s">
        <v>35</v>
      </c>
      <c r="C16" s="114" t="s">
        <v>43</v>
      </c>
      <c r="D16" s="34"/>
      <c r="E16" s="34"/>
      <c r="F16" s="34"/>
      <c r="G16" s="34"/>
      <c r="H16" s="31"/>
      <c r="I16" s="38">
        <f>I18+I28</f>
        <v>2047.3</v>
      </c>
      <c r="J16" s="38">
        <f>J18+J28</f>
        <v>1590.2000000000003</v>
      </c>
      <c r="K16" s="38">
        <f>K18+K28</f>
        <v>1748.8</v>
      </c>
    </row>
    <row r="17" spans="1:11" ht="90" customHeight="1">
      <c r="A17" s="24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114" t="s">
        <v>35</v>
      </c>
      <c r="C17" s="114" t="s">
        <v>43</v>
      </c>
      <c r="D17" s="34"/>
      <c r="E17" s="34"/>
      <c r="F17" s="34"/>
      <c r="G17" s="34"/>
      <c r="H17" s="31"/>
      <c r="I17" s="38">
        <f>I18+I28</f>
        <v>2047.3</v>
      </c>
      <c r="J17" s="38">
        <f t="shared" ref="J17:K17" si="1">J18+J28</f>
        <v>1590.2000000000003</v>
      </c>
      <c r="K17" s="38">
        <f t="shared" si="1"/>
        <v>1748.8</v>
      </c>
    </row>
    <row r="18" spans="1:11" ht="74.25" customHeight="1">
      <c r="A18" s="24" t="str">
        <f>'Приложение 3'!A16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8" s="25" t="s">
        <v>35</v>
      </c>
      <c r="C18" s="120" t="s">
        <v>43</v>
      </c>
      <c r="D18" s="34">
        <v>65</v>
      </c>
      <c r="E18" s="34"/>
      <c r="F18" s="34"/>
      <c r="G18" s="34"/>
      <c r="H18" s="31"/>
      <c r="I18" s="32">
        <f t="shared" ref="I18:K18" si="2">I19</f>
        <v>2044.1</v>
      </c>
      <c r="J18" s="32">
        <f t="shared" si="2"/>
        <v>1586.8000000000002</v>
      </c>
      <c r="K18" s="32">
        <f t="shared" si="2"/>
        <v>1745.3</v>
      </c>
    </row>
    <row r="19" spans="1:11" ht="51.75" customHeight="1">
      <c r="A19" s="24" t="str">
        <f>'Приложение 3'!A17</f>
        <v>Расходы в рамках обеспечения деятельности Администрации Белозерьевского сельского поселения</v>
      </c>
      <c r="B19" s="23" t="s">
        <v>35</v>
      </c>
      <c r="C19" s="23" t="s">
        <v>43</v>
      </c>
      <c r="D19" s="34">
        <v>65</v>
      </c>
      <c r="E19" s="34">
        <v>2</v>
      </c>
      <c r="F19" s="34"/>
      <c r="G19" s="34"/>
      <c r="H19" s="31"/>
      <c r="I19" s="32">
        <f>I20+I23</f>
        <v>2044.1</v>
      </c>
      <c r="J19" s="32">
        <f>J20+J23</f>
        <v>1586.8000000000002</v>
      </c>
      <c r="K19" s="32">
        <f>K20+K23</f>
        <v>1745.3</v>
      </c>
    </row>
    <row r="20" spans="1:11" ht="27.6">
      <c r="A20" s="24" t="s">
        <v>45</v>
      </c>
      <c r="B20" s="23" t="s">
        <v>35</v>
      </c>
      <c r="C20" s="23" t="s">
        <v>43</v>
      </c>
      <c r="D20" s="34">
        <v>65</v>
      </c>
      <c r="E20" s="34">
        <v>2</v>
      </c>
      <c r="F20" s="34" t="s">
        <v>62</v>
      </c>
      <c r="G20" s="34" t="s">
        <v>74</v>
      </c>
      <c r="H20" s="31"/>
      <c r="I20" s="32">
        <f t="shared" ref="I20:K21" si="3">I21</f>
        <v>560.4</v>
      </c>
      <c r="J20" s="32">
        <f t="shared" si="3"/>
        <v>562.6</v>
      </c>
      <c r="K20" s="32">
        <f t="shared" si="3"/>
        <v>570</v>
      </c>
    </row>
    <row r="21" spans="1:11" ht="82.8">
      <c r="A21" s="24" t="s">
        <v>40</v>
      </c>
      <c r="B21" s="23" t="s">
        <v>35</v>
      </c>
      <c r="C21" s="23" t="s">
        <v>43</v>
      </c>
      <c r="D21" s="34">
        <v>65</v>
      </c>
      <c r="E21" s="34">
        <v>2</v>
      </c>
      <c r="F21" s="34" t="s">
        <v>62</v>
      </c>
      <c r="G21" s="34" t="s">
        <v>74</v>
      </c>
      <c r="H21" s="31" t="s">
        <v>64</v>
      </c>
      <c r="I21" s="32">
        <f t="shared" si="3"/>
        <v>560.4</v>
      </c>
      <c r="J21" s="32">
        <f t="shared" si="3"/>
        <v>562.6</v>
      </c>
      <c r="K21" s="32">
        <f t="shared" si="3"/>
        <v>570</v>
      </c>
    </row>
    <row r="22" spans="1:11" ht="27.6">
      <c r="A22" s="24" t="s">
        <v>41</v>
      </c>
      <c r="B22" s="23" t="s">
        <v>35</v>
      </c>
      <c r="C22" s="23" t="s">
        <v>43</v>
      </c>
      <c r="D22" s="34">
        <v>65</v>
      </c>
      <c r="E22" s="34">
        <v>2</v>
      </c>
      <c r="F22" s="34" t="s">
        <v>62</v>
      </c>
      <c r="G22" s="34" t="s">
        <v>74</v>
      </c>
      <c r="H22" s="31" t="s">
        <v>65</v>
      </c>
      <c r="I22" s="32">
        <f>'Приложение 3'!J20</f>
        <v>560.4</v>
      </c>
      <c r="J22" s="32">
        <f>'Приложение 3'!K20</f>
        <v>562.6</v>
      </c>
      <c r="K22" s="32">
        <f>'Приложение 3'!L20</f>
        <v>570</v>
      </c>
    </row>
    <row r="23" spans="1:11" ht="51.75" customHeight="1">
      <c r="A23" s="24" t="str">
        <f>'Приложение 3'!A21</f>
        <v>Расходы на обеспечение выполнения функций органов местного самоуправления</v>
      </c>
      <c r="B23" s="23" t="s">
        <v>35</v>
      </c>
      <c r="C23" s="23" t="s">
        <v>43</v>
      </c>
      <c r="D23" s="34">
        <v>65</v>
      </c>
      <c r="E23" s="34">
        <v>2</v>
      </c>
      <c r="F23" s="34" t="s">
        <v>62</v>
      </c>
      <c r="G23" s="34" t="s">
        <v>75</v>
      </c>
      <c r="H23" s="31"/>
      <c r="I23" s="32">
        <f>+I24+I26</f>
        <v>1483.7</v>
      </c>
      <c r="J23" s="32">
        <f>+J24+J26</f>
        <v>1024.2</v>
      </c>
      <c r="K23" s="32">
        <f>+K24+K26</f>
        <v>1175.3</v>
      </c>
    </row>
    <row r="24" spans="1:11" ht="41.4">
      <c r="A24" s="24" t="s">
        <v>210</v>
      </c>
      <c r="B24" s="23" t="s">
        <v>35</v>
      </c>
      <c r="C24" s="23" t="s">
        <v>43</v>
      </c>
      <c r="D24" s="34">
        <v>65</v>
      </c>
      <c r="E24" s="34">
        <v>2</v>
      </c>
      <c r="F24" s="34" t="s">
        <v>62</v>
      </c>
      <c r="G24" s="34" t="s">
        <v>75</v>
      </c>
      <c r="H24" s="31" t="s">
        <v>66</v>
      </c>
      <c r="I24" s="32">
        <f t="shared" ref="I24:K24" si="4">I25</f>
        <v>1473.7</v>
      </c>
      <c r="J24" s="32">
        <f t="shared" si="4"/>
        <v>1014.2</v>
      </c>
      <c r="K24" s="32">
        <f t="shared" si="4"/>
        <v>1165.3</v>
      </c>
    </row>
    <row r="25" spans="1:11" ht="41.4">
      <c r="A25" s="24" t="s">
        <v>44</v>
      </c>
      <c r="B25" s="23" t="s">
        <v>35</v>
      </c>
      <c r="C25" s="23" t="s">
        <v>43</v>
      </c>
      <c r="D25" s="34">
        <v>65</v>
      </c>
      <c r="E25" s="34">
        <v>2</v>
      </c>
      <c r="F25" s="34" t="s">
        <v>62</v>
      </c>
      <c r="G25" s="34" t="s">
        <v>75</v>
      </c>
      <c r="H25" s="31" t="s">
        <v>67</v>
      </c>
      <c r="I25" s="32">
        <f>'Приложение 3'!J23</f>
        <v>1473.7</v>
      </c>
      <c r="J25" s="32">
        <f>'Приложение 3'!K23</f>
        <v>1014.2</v>
      </c>
      <c r="K25" s="32">
        <f>'Приложение 3'!L23</f>
        <v>1165.3</v>
      </c>
    </row>
    <row r="26" spans="1:11" ht="13.8">
      <c r="A26" s="24" t="s">
        <v>46</v>
      </c>
      <c r="B26" s="23" t="s">
        <v>35</v>
      </c>
      <c r="C26" s="23" t="s">
        <v>43</v>
      </c>
      <c r="D26" s="34">
        <v>65</v>
      </c>
      <c r="E26" s="34">
        <v>2</v>
      </c>
      <c r="F26" s="34" t="s">
        <v>62</v>
      </c>
      <c r="G26" s="34" t="s">
        <v>75</v>
      </c>
      <c r="H26" s="31" t="s">
        <v>68</v>
      </c>
      <c r="I26" s="32">
        <f t="shared" ref="I26" si="5">I27</f>
        <v>10</v>
      </c>
      <c r="J26" s="32">
        <f>J27</f>
        <v>10</v>
      </c>
      <c r="K26" s="32">
        <f>K27</f>
        <v>10</v>
      </c>
    </row>
    <row r="27" spans="1:11" ht="13.8">
      <c r="A27" s="24" t="s">
        <v>47</v>
      </c>
      <c r="B27" s="23" t="s">
        <v>35</v>
      </c>
      <c r="C27" s="23" t="s">
        <v>43</v>
      </c>
      <c r="D27" s="34">
        <v>65</v>
      </c>
      <c r="E27" s="34">
        <v>2</v>
      </c>
      <c r="F27" s="34" t="s">
        <v>62</v>
      </c>
      <c r="G27" s="34" t="s">
        <v>75</v>
      </c>
      <c r="H27" s="31" t="s">
        <v>69</v>
      </c>
      <c r="I27" s="32">
        <f>'Приложение 3'!J25</f>
        <v>10</v>
      </c>
      <c r="J27" s="32">
        <f>'Приложение 3'!K25</f>
        <v>10</v>
      </c>
      <c r="K27" s="32">
        <f>'Приложение 3'!L25</f>
        <v>10</v>
      </c>
    </row>
    <row r="28" spans="1:11" ht="69">
      <c r="A28" s="24" t="s">
        <v>200</v>
      </c>
      <c r="B28" s="23" t="s">
        <v>35</v>
      </c>
      <c r="C28" s="23" t="s">
        <v>43</v>
      </c>
      <c r="D28" s="34">
        <v>89</v>
      </c>
      <c r="E28" s="34"/>
      <c r="F28" s="34"/>
      <c r="G28" s="34"/>
      <c r="H28" s="31"/>
      <c r="I28" s="32">
        <f t="shared" ref="I28:K29" si="6">I29</f>
        <v>3.2</v>
      </c>
      <c r="J28" s="32">
        <f t="shared" si="6"/>
        <v>3.4</v>
      </c>
      <c r="K28" s="32">
        <f t="shared" si="6"/>
        <v>3.5</v>
      </c>
    </row>
    <row r="29" spans="1:11" ht="93" customHeight="1">
      <c r="A29" s="24" t="s">
        <v>201</v>
      </c>
      <c r="B29" s="23" t="s">
        <v>35</v>
      </c>
      <c r="C29" s="23" t="s">
        <v>43</v>
      </c>
      <c r="D29" s="34">
        <v>89</v>
      </c>
      <c r="E29" s="34">
        <v>1</v>
      </c>
      <c r="F29" s="34"/>
      <c r="G29" s="34"/>
      <c r="H29" s="31"/>
      <c r="I29" s="32">
        <f>I30</f>
        <v>3.2</v>
      </c>
      <c r="J29" s="32">
        <f t="shared" si="6"/>
        <v>3.4</v>
      </c>
      <c r="K29" s="32">
        <f t="shared" si="6"/>
        <v>3.5</v>
      </c>
    </row>
    <row r="30" spans="1:11" ht="110.4">
      <c r="A30" s="24" t="s">
        <v>32</v>
      </c>
      <c r="B30" s="23" t="s">
        <v>35</v>
      </c>
      <c r="C30" s="23" t="s">
        <v>43</v>
      </c>
      <c r="D30" s="34">
        <v>89</v>
      </c>
      <c r="E30" s="34">
        <v>1</v>
      </c>
      <c r="F30" s="34" t="s">
        <v>62</v>
      </c>
      <c r="G30" s="34" t="s">
        <v>76</v>
      </c>
      <c r="H30" s="31"/>
      <c r="I30" s="33">
        <f t="shared" ref="I30:K31" si="7">I31</f>
        <v>3.2</v>
      </c>
      <c r="J30" s="33">
        <f t="shared" si="7"/>
        <v>3.4</v>
      </c>
      <c r="K30" s="33">
        <f t="shared" si="7"/>
        <v>3.5</v>
      </c>
    </row>
    <row r="31" spans="1:11" ht="41.4">
      <c r="A31" s="24" t="s">
        <v>210</v>
      </c>
      <c r="B31" s="23" t="s">
        <v>35</v>
      </c>
      <c r="C31" s="23" t="s">
        <v>43</v>
      </c>
      <c r="D31" s="34">
        <v>89</v>
      </c>
      <c r="E31" s="34">
        <v>1</v>
      </c>
      <c r="F31" s="34" t="s">
        <v>62</v>
      </c>
      <c r="G31" s="34" t="s">
        <v>76</v>
      </c>
      <c r="H31" s="31" t="s">
        <v>66</v>
      </c>
      <c r="I31" s="33">
        <f t="shared" si="7"/>
        <v>3.2</v>
      </c>
      <c r="J31" s="33">
        <f t="shared" si="7"/>
        <v>3.4</v>
      </c>
      <c r="K31" s="33">
        <f t="shared" si="7"/>
        <v>3.5</v>
      </c>
    </row>
    <row r="32" spans="1:11" ht="41.4">
      <c r="A32" s="24" t="s">
        <v>44</v>
      </c>
      <c r="B32" s="23" t="s">
        <v>35</v>
      </c>
      <c r="C32" s="23" t="s">
        <v>43</v>
      </c>
      <c r="D32" s="34">
        <v>89</v>
      </c>
      <c r="E32" s="34">
        <v>1</v>
      </c>
      <c r="F32" s="34" t="s">
        <v>62</v>
      </c>
      <c r="G32" s="34" t="s">
        <v>76</v>
      </c>
      <c r="H32" s="31" t="s">
        <v>67</v>
      </c>
      <c r="I32" s="33">
        <f>'Приложение 3'!J30</f>
        <v>3.2</v>
      </c>
      <c r="J32" s="33">
        <f>'Приложение 3'!K30</f>
        <v>3.4</v>
      </c>
      <c r="K32" s="33">
        <f>'Приложение 3'!L30</f>
        <v>3.5</v>
      </c>
    </row>
    <row r="33" spans="1:11" ht="13.8">
      <c r="A33" s="116" t="s">
        <v>49</v>
      </c>
      <c r="B33" s="114" t="s">
        <v>35</v>
      </c>
      <c r="C33" s="114" t="s">
        <v>18</v>
      </c>
      <c r="D33" s="34"/>
      <c r="E33" s="34"/>
      <c r="F33" s="34"/>
      <c r="G33" s="34"/>
      <c r="H33" s="37"/>
      <c r="I33" s="38">
        <f>I35</f>
        <v>50</v>
      </c>
      <c r="J33" s="32">
        <f>J35</f>
        <v>50</v>
      </c>
      <c r="K33" s="32">
        <f>K35</f>
        <v>50</v>
      </c>
    </row>
    <row r="34" spans="1:11" ht="13.8">
      <c r="A34" s="116" t="str">
        <f>'Приложение 3'!A31</f>
        <v xml:space="preserve">Резервные фонды </v>
      </c>
      <c r="B34" s="114" t="s">
        <v>35</v>
      </c>
      <c r="C34" s="114" t="s">
        <v>18</v>
      </c>
      <c r="D34" s="34"/>
      <c r="E34" s="34"/>
      <c r="F34" s="34"/>
      <c r="G34" s="34"/>
      <c r="H34" s="37"/>
      <c r="I34" s="38">
        <f>I35</f>
        <v>50</v>
      </c>
      <c r="J34" s="32">
        <f>J35</f>
        <v>50</v>
      </c>
      <c r="K34" s="32">
        <f>K35</f>
        <v>50</v>
      </c>
    </row>
    <row r="35" spans="1:11" ht="69">
      <c r="A35" s="24" t="s">
        <v>199</v>
      </c>
      <c r="B35" s="23" t="s">
        <v>35</v>
      </c>
      <c r="C35" s="23" t="s">
        <v>18</v>
      </c>
      <c r="D35" s="34" t="s">
        <v>77</v>
      </c>
      <c r="E35" s="34"/>
      <c r="F35" s="34"/>
      <c r="G35" s="34"/>
      <c r="H35" s="31"/>
      <c r="I35" s="32">
        <f t="shared" ref="I35:K36" si="8">I36</f>
        <v>50</v>
      </c>
      <c r="J35" s="32">
        <f t="shared" si="8"/>
        <v>50</v>
      </c>
      <c r="K35" s="32">
        <f t="shared" si="8"/>
        <v>50</v>
      </c>
    </row>
    <row r="36" spans="1:11" ht="90.75" customHeight="1">
      <c r="A36" s="24" t="s">
        <v>202</v>
      </c>
      <c r="B36" s="23" t="s">
        <v>35</v>
      </c>
      <c r="C36" s="23" t="s">
        <v>18</v>
      </c>
      <c r="D36" s="34" t="s">
        <v>77</v>
      </c>
      <c r="E36" s="34" t="s">
        <v>8</v>
      </c>
      <c r="F36" s="34"/>
      <c r="G36" s="34"/>
      <c r="H36" s="31"/>
      <c r="I36" s="32">
        <f t="shared" si="8"/>
        <v>50</v>
      </c>
      <c r="J36" s="32">
        <f t="shared" si="8"/>
        <v>50</v>
      </c>
      <c r="K36" s="32">
        <f t="shared" si="8"/>
        <v>50</v>
      </c>
    </row>
    <row r="37" spans="1:11" ht="64.5" customHeight="1">
      <c r="A37" s="24" t="str">
        <f>'Приложение 3'!A34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37" s="23" t="s">
        <v>35</v>
      </c>
      <c r="C37" s="23" t="s">
        <v>18</v>
      </c>
      <c r="D37" s="34" t="s">
        <v>77</v>
      </c>
      <c r="E37" s="34" t="s">
        <v>8</v>
      </c>
      <c r="F37" s="34" t="s">
        <v>62</v>
      </c>
      <c r="G37" s="34" t="s">
        <v>79</v>
      </c>
      <c r="H37" s="31"/>
      <c r="I37" s="32">
        <f>I39</f>
        <v>50</v>
      </c>
      <c r="J37" s="32">
        <f>J39</f>
        <v>50</v>
      </c>
      <c r="K37" s="32">
        <f>K39</f>
        <v>50</v>
      </c>
    </row>
    <row r="38" spans="1:11" ht="13.8">
      <c r="A38" s="24" t="s">
        <v>46</v>
      </c>
      <c r="B38" s="23" t="s">
        <v>35</v>
      </c>
      <c r="C38" s="23" t="s">
        <v>18</v>
      </c>
      <c r="D38" s="34" t="s">
        <v>77</v>
      </c>
      <c r="E38" s="34" t="s">
        <v>8</v>
      </c>
      <c r="F38" s="34" t="s">
        <v>62</v>
      </c>
      <c r="G38" s="34" t="s">
        <v>79</v>
      </c>
      <c r="H38" s="31" t="s">
        <v>68</v>
      </c>
      <c r="I38" s="32">
        <f>I39</f>
        <v>50</v>
      </c>
      <c r="J38" s="32">
        <f>J39</f>
        <v>50</v>
      </c>
      <c r="K38" s="32">
        <f>K39</f>
        <v>50</v>
      </c>
    </row>
    <row r="39" spans="1:11" ht="13.8">
      <c r="A39" s="24" t="s">
        <v>50</v>
      </c>
      <c r="B39" s="23" t="s">
        <v>35</v>
      </c>
      <c r="C39" s="23" t="s">
        <v>51</v>
      </c>
      <c r="D39" s="34" t="s">
        <v>77</v>
      </c>
      <c r="E39" s="34" t="s">
        <v>8</v>
      </c>
      <c r="F39" s="34" t="s">
        <v>62</v>
      </c>
      <c r="G39" s="34" t="s">
        <v>79</v>
      </c>
      <c r="H39" s="31" t="s">
        <v>70</v>
      </c>
      <c r="I39" s="32">
        <f>'Приложение 3'!J36</f>
        <v>50</v>
      </c>
      <c r="J39" s="32">
        <f>'Приложение 3'!K36</f>
        <v>50</v>
      </c>
      <c r="K39" s="32">
        <f>'Приложение 3'!L36</f>
        <v>50</v>
      </c>
    </row>
    <row r="40" spans="1:11" ht="13.8">
      <c r="A40" s="21" t="s">
        <v>148</v>
      </c>
      <c r="B40" s="22" t="s">
        <v>37</v>
      </c>
      <c r="C40" s="23"/>
      <c r="D40" s="34"/>
      <c r="E40" s="34"/>
      <c r="F40" s="34"/>
      <c r="G40" s="34"/>
      <c r="H40" s="31"/>
      <c r="I40" s="30">
        <f>I41</f>
        <v>595.1</v>
      </c>
      <c r="J40" s="30">
        <f t="shared" ref="J40:K40" si="9">J41</f>
        <v>655.5</v>
      </c>
      <c r="K40" s="30">
        <f t="shared" si="9"/>
        <v>829.6</v>
      </c>
    </row>
    <row r="41" spans="1:11" ht="13.8">
      <c r="A41" s="24" t="s">
        <v>211</v>
      </c>
      <c r="B41" s="23" t="s">
        <v>37</v>
      </c>
      <c r="C41" s="23" t="s">
        <v>52</v>
      </c>
      <c r="D41" s="34"/>
      <c r="E41" s="34"/>
      <c r="F41" s="34"/>
      <c r="G41" s="34"/>
      <c r="H41" s="31"/>
      <c r="I41" s="32">
        <f>I42</f>
        <v>595.1</v>
      </c>
      <c r="J41" s="32">
        <f>J42</f>
        <v>655.5</v>
      </c>
      <c r="K41" s="32">
        <f>K42</f>
        <v>829.6</v>
      </c>
    </row>
    <row r="42" spans="1:11" ht="79.5" customHeight="1">
      <c r="A42" s="24" t="str">
        <f>'Приложение 3'!A39</f>
        <v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2" s="23" t="s">
        <v>37</v>
      </c>
      <c r="C42" s="23" t="s">
        <v>52</v>
      </c>
      <c r="D42" s="34" t="s">
        <v>77</v>
      </c>
      <c r="E42" s="34"/>
      <c r="F42" s="34"/>
      <c r="G42" s="34"/>
      <c r="H42" s="31"/>
      <c r="I42" s="32">
        <f>I43</f>
        <v>595.1</v>
      </c>
      <c r="J42" s="32">
        <f t="shared" ref="J42:K47" si="10">J43</f>
        <v>655.5</v>
      </c>
      <c r="K42" s="32">
        <f t="shared" si="10"/>
        <v>829.6</v>
      </c>
    </row>
    <row r="43" spans="1:11" ht="93.75" customHeight="1">
      <c r="A43" s="24" t="str">
        <f>'Приложение 3'!A40</f>
        <v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v>
      </c>
      <c r="B43" s="23" t="s">
        <v>37</v>
      </c>
      <c r="C43" s="23" t="s">
        <v>52</v>
      </c>
      <c r="D43" s="34" t="s">
        <v>77</v>
      </c>
      <c r="E43" s="34" t="s">
        <v>8</v>
      </c>
      <c r="F43" s="34"/>
      <c r="G43" s="34"/>
      <c r="H43" s="31"/>
      <c r="I43" s="32">
        <f>I44</f>
        <v>595.1</v>
      </c>
      <c r="J43" s="32">
        <f>J44</f>
        <v>655.5</v>
      </c>
      <c r="K43" s="32">
        <f>K44</f>
        <v>829.6</v>
      </c>
    </row>
    <row r="44" spans="1:11" ht="93" customHeight="1">
      <c r="A44" s="24" t="str">
        <f>'Приложение 3'!A41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3" t="s">
        <v>37</v>
      </c>
      <c r="C44" s="23" t="s">
        <v>52</v>
      </c>
      <c r="D44" s="34" t="s">
        <v>77</v>
      </c>
      <c r="E44" s="34" t="s">
        <v>8</v>
      </c>
      <c r="F44" s="34" t="s">
        <v>62</v>
      </c>
      <c r="G44" s="34" t="s">
        <v>149</v>
      </c>
      <c r="H44" s="31"/>
      <c r="I44" s="32">
        <f>I47+I45</f>
        <v>595.1</v>
      </c>
      <c r="J44" s="32">
        <f t="shared" ref="J44:K44" si="11">J47+J45</f>
        <v>655.5</v>
      </c>
      <c r="K44" s="32">
        <f t="shared" si="11"/>
        <v>829.6</v>
      </c>
    </row>
    <row r="45" spans="1:11" ht="82.8">
      <c r="A45" s="24" t="s">
        <v>40</v>
      </c>
      <c r="B45" s="23" t="s">
        <v>37</v>
      </c>
      <c r="C45" s="23" t="s">
        <v>52</v>
      </c>
      <c r="D45" s="34" t="s">
        <v>77</v>
      </c>
      <c r="E45" s="34" t="s">
        <v>8</v>
      </c>
      <c r="F45" s="34" t="s">
        <v>62</v>
      </c>
      <c r="G45" s="34" t="s">
        <v>149</v>
      </c>
      <c r="H45" s="31" t="s">
        <v>64</v>
      </c>
      <c r="I45" s="32">
        <f>I46</f>
        <v>592.1</v>
      </c>
      <c r="J45" s="32">
        <f t="shared" ref="J45:K45" si="12">J46</f>
        <v>652.5</v>
      </c>
      <c r="K45" s="32">
        <f t="shared" si="12"/>
        <v>826.6</v>
      </c>
    </row>
    <row r="46" spans="1:11" ht="47.25" customHeight="1">
      <c r="A46" s="24" t="s">
        <v>41</v>
      </c>
      <c r="B46" s="23" t="s">
        <v>37</v>
      </c>
      <c r="C46" s="23" t="s">
        <v>52</v>
      </c>
      <c r="D46" s="34" t="s">
        <v>77</v>
      </c>
      <c r="E46" s="34" t="s">
        <v>8</v>
      </c>
      <c r="F46" s="34" t="s">
        <v>62</v>
      </c>
      <c r="G46" s="34" t="s">
        <v>149</v>
      </c>
      <c r="H46" s="31" t="s">
        <v>65</v>
      </c>
      <c r="I46" s="32">
        <f>'Приложение 3'!J43</f>
        <v>592.1</v>
      </c>
      <c r="J46" s="32">
        <f>'Приложение 3'!K43</f>
        <v>652.5</v>
      </c>
      <c r="K46" s="32">
        <f>'Приложение 3'!L43</f>
        <v>826.6</v>
      </c>
    </row>
    <row r="47" spans="1:11" ht="41.4">
      <c r="A47" s="24" t="s">
        <v>210</v>
      </c>
      <c r="B47" s="23" t="s">
        <v>37</v>
      </c>
      <c r="C47" s="23" t="s">
        <v>52</v>
      </c>
      <c r="D47" s="34" t="s">
        <v>77</v>
      </c>
      <c r="E47" s="34" t="s">
        <v>8</v>
      </c>
      <c r="F47" s="34" t="s">
        <v>62</v>
      </c>
      <c r="G47" s="34" t="s">
        <v>149</v>
      </c>
      <c r="H47" s="31" t="s">
        <v>66</v>
      </c>
      <c r="I47" s="32">
        <f t="shared" ref="I47" si="13">I48</f>
        <v>3</v>
      </c>
      <c r="J47" s="32">
        <f t="shared" si="10"/>
        <v>3</v>
      </c>
      <c r="K47" s="32">
        <f t="shared" si="10"/>
        <v>3</v>
      </c>
    </row>
    <row r="48" spans="1:11" ht="41.4">
      <c r="A48" s="24" t="s">
        <v>44</v>
      </c>
      <c r="B48" s="23" t="s">
        <v>37</v>
      </c>
      <c r="C48" s="23" t="s">
        <v>52</v>
      </c>
      <c r="D48" s="34" t="s">
        <v>77</v>
      </c>
      <c r="E48" s="34" t="s">
        <v>8</v>
      </c>
      <c r="F48" s="34" t="s">
        <v>62</v>
      </c>
      <c r="G48" s="34" t="s">
        <v>149</v>
      </c>
      <c r="H48" s="31" t="s">
        <v>67</v>
      </c>
      <c r="I48" s="32">
        <f>'Приложение 3'!J45</f>
        <v>3</v>
      </c>
      <c r="J48" s="32">
        <f>'Приложение 3'!K45</f>
        <v>3</v>
      </c>
      <c r="K48" s="32">
        <f>'Приложение 3'!L45</f>
        <v>3</v>
      </c>
    </row>
    <row r="49" spans="1:11" ht="13.8">
      <c r="A49" s="21" t="s">
        <v>53</v>
      </c>
      <c r="B49" s="22" t="s">
        <v>43</v>
      </c>
      <c r="C49" s="23"/>
      <c r="D49" s="34"/>
      <c r="E49" s="34"/>
      <c r="F49" s="34"/>
      <c r="G49" s="34"/>
      <c r="H49" s="31"/>
      <c r="I49" s="30">
        <f>I50</f>
        <v>284</v>
      </c>
      <c r="J49" s="30">
        <f>J50</f>
        <v>301</v>
      </c>
      <c r="K49" s="30">
        <f>K50</f>
        <v>313</v>
      </c>
    </row>
    <row r="50" spans="1:11" ht="15" customHeight="1">
      <c r="A50" s="24" t="s">
        <v>55</v>
      </c>
      <c r="B50" s="23" t="s">
        <v>43</v>
      </c>
      <c r="C50" s="23" t="s">
        <v>56</v>
      </c>
      <c r="D50" s="34"/>
      <c r="E50" s="34"/>
      <c r="F50" s="34"/>
      <c r="G50" s="34"/>
      <c r="H50" s="31"/>
      <c r="I50" s="32">
        <f>I53</f>
        <v>284</v>
      </c>
      <c r="J50" s="32">
        <f t="shared" ref="J50:K50" si="14">J53</f>
        <v>301</v>
      </c>
      <c r="K50" s="32">
        <f t="shared" si="14"/>
        <v>313</v>
      </c>
    </row>
    <row r="51" spans="1:11" ht="15" customHeight="1">
      <c r="A51" s="24" t="str">
        <f>'Приложение 3'!A46</f>
        <v>Национальная экономика</v>
      </c>
      <c r="B51" s="23" t="s">
        <v>43</v>
      </c>
      <c r="C51" s="23"/>
      <c r="D51" s="34"/>
      <c r="E51" s="34"/>
      <c r="F51" s="34"/>
      <c r="G51" s="34"/>
      <c r="H51" s="31"/>
      <c r="I51" s="32">
        <f>'Приложение 3'!J46</f>
        <v>284</v>
      </c>
      <c r="J51" s="32">
        <f>'Приложение 3'!K46</f>
        <v>301</v>
      </c>
      <c r="K51" s="32">
        <f>'Приложение 3'!L46</f>
        <v>313</v>
      </c>
    </row>
    <row r="52" spans="1:11" ht="15" customHeight="1">
      <c r="A52" s="24" t="str">
        <f>'Приложение 3'!A47</f>
        <v>Дорожное хозяйство (дорожные фонды)</v>
      </c>
      <c r="B52" s="23" t="s">
        <v>43</v>
      </c>
      <c r="C52" s="23" t="s">
        <v>56</v>
      </c>
      <c r="D52" s="34"/>
      <c r="E52" s="34"/>
      <c r="F52" s="34"/>
      <c r="G52" s="34"/>
      <c r="H52" s="31"/>
      <c r="I52" s="32">
        <f>I53</f>
        <v>284</v>
      </c>
      <c r="J52" s="32">
        <f t="shared" ref="J52:K52" si="15">J53</f>
        <v>301</v>
      </c>
      <c r="K52" s="32">
        <f t="shared" si="15"/>
        <v>313</v>
      </c>
    </row>
    <row r="53" spans="1:11" ht="91.5" customHeight="1">
      <c r="A53" s="26" t="str">
        <f>'Приложение 3'!A48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53" s="23" t="s">
        <v>43</v>
      </c>
      <c r="C53" s="23" t="s">
        <v>56</v>
      </c>
      <c r="D53" s="34" t="s">
        <v>204</v>
      </c>
      <c r="E53" s="34"/>
      <c r="F53" s="34"/>
      <c r="G53" s="34"/>
      <c r="H53" s="31"/>
      <c r="I53" s="32">
        <f>I54</f>
        <v>284</v>
      </c>
      <c r="J53" s="32">
        <f t="shared" ref="J53:K53" si="16">J54</f>
        <v>301</v>
      </c>
      <c r="K53" s="32">
        <f t="shared" si="16"/>
        <v>313</v>
      </c>
    </row>
    <row r="54" spans="1:11" ht="75" customHeight="1">
      <c r="A54" s="26" t="s">
        <v>194</v>
      </c>
      <c r="B54" s="23" t="s">
        <v>43</v>
      </c>
      <c r="C54" s="23" t="s">
        <v>56</v>
      </c>
      <c r="D54" s="34" t="s">
        <v>204</v>
      </c>
      <c r="E54" s="34" t="s">
        <v>78</v>
      </c>
      <c r="F54" s="34" t="s">
        <v>35</v>
      </c>
      <c r="G54" s="34"/>
      <c r="H54" s="31"/>
      <c r="I54" s="32">
        <f>I55</f>
        <v>284</v>
      </c>
      <c r="J54" s="32">
        <f>J55</f>
        <v>301</v>
      </c>
      <c r="K54" s="32">
        <f>K55</f>
        <v>313</v>
      </c>
    </row>
    <row r="55" spans="1:11" ht="328.5" customHeight="1">
      <c r="A55" s="26" t="str">
        <f>'Приложение 3'!A50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5" s="23" t="s">
        <v>43</v>
      </c>
      <c r="C55" s="23" t="s">
        <v>56</v>
      </c>
      <c r="D55" s="34" t="s">
        <v>204</v>
      </c>
      <c r="E55" s="34" t="s">
        <v>78</v>
      </c>
      <c r="F55" s="34" t="s">
        <v>35</v>
      </c>
      <c r="G55" s="34" t="s">
        <v>220</v>
      </c>
      <c r="H55" s="31"/>
      <c r="I55" s="32">
        <f t="shared" ref="I55" si="17">I56</f>
        <v>284</v>
      </c>
      <c r="J55" s="32">
        <f>J56</f>
        <v>301</v>
      </c>
      <c r="K55" s="32">
        <f t="shared" ref="K55" si="18">K56</f>
        <v>313</v>
      </c>
    </row>
    <row r="56" spans="1:11" ht="41.4">
      <c r="A56" s="24" t="s">
        <v>210</v>
      </c>
      <c r="B56" s="23" t="s">
        <v>43</v>
      </c>
      <c r="C56" s="23" t="s">
        <v>56</v>
      </c>
      <c r="D56" s="34" t="s">
        <v>204</v>
      </c>
      <c r="E56" s="34" t="s">
        <v>78</v>
      </c>
      <c r="F56" s="34" t="s">
        <v>35</v>
      </c>
      <c r="G56" s="34" t="s">
        <v>220</v>
      </c>
      <c r="H56" s="31" t="s">
        <v>66</v>
      </c>
      <c r="I56" s="32">
        <f>I57</f>
        <v>284</v>
      </c>
      <c r="J56" s="32">
        <f>J57</f>
        <v>301</v>
      </c>
      <c r="K56" s="32">
        <f t="shared" ref="K56" si="19">K57</f>
        <v>313</v>
      </c>
    </row>
    <row r="57" spans="1:11" ht="41.4">
      <c r="A57" s="24" t="s">
        <v>44</v>
      </c>
      <c r="B57" s="23" t="s">
        <v>43</v>
      </c>
      <c r="C57" s="23" t="s">
        <v>56</v>
      </c>
      <c r="D57" s="34" t="s">
        <v>204</v>
      </c>
      <c r="E57" s="34" t="s">
        <v>78</v>
      </c>
      <c r="F57" s="34" t="s">
        <v>35</v>
      </c>
      <c r="G57" s="34" t="s">
        <v>220</v>
      </c>
      <c r="H57" s="31" t="s">
        <v>67</v>
      </c>
      <c r="I57" s="32">
        <f>'Приложение 3'!J52</f>
        <v>284</v>
      </c>
      <c r="J57" s="32">
        <f>'Приложение 3'!K52</f>
        <v>301</v>
      </c>
      <c r="K57" s="32">
        <f>'Приложение 3'!L52</f>
        <v>313</v>
      </c>
    </row>
    <row r="58" spans="1:11" ht="16.5" customHeight="1">
      <c r="A58" s="21" t="s">
        <v>57</v>
      </c>
      <c r="B58" s="133" t="s">
        <v>48</v>
      </c>
      <c r="C58" s="23"/>
      <c r="D58" s="34"/>
      <c r="E58" s="34"/>
      <c r="F58" s="34"/>
      <c r="G58" s="34"/>
      <c r="H58" s="31"/>
      <c r="I58" s="30">
        <f>I59</f>
        <v>3918.3</v>
      </c>
      <c r="J58" s="30">
        <f t="shared" ref="J58:K58" si="20">J59</f>
        <v>500</v>
      </c>
      <c r="K58" s="30">
        <f t="shared" si="20"/>
        <v>500</v>
      </c>
    </row>
    <row r="59" spans="1:11" ht="13.8">
      <c r="A59" s="27" t="s">
        <v>63</v>
      </c>
      <c r="B59" s="23" t="s">
        <v>48</v>
      </c>
      <c r="C59" s="23" t="s">
        <v>52</v>
      </c>
      <c r="D59" s="34"/>
      <c r="E59" s="34"/>
      <c r="F59" s="34"/>
      <c r="G59" s="34"/>
      <c r="H59" s="23"/>
      <c r="I59" s="32">
        <f>I62</f>
        <v>3918.3</v>
      </c>
      <c r="J59" s="32">
        <f>J62</f>
        <v>500</v>
      </c>
      <c r="K59" s="32">
        <f>K62</f>
        <v>500</v>
      </c>
    </row>
    <row r="60" spans="1:11" ht="13.8">
      <c r="A60" s="138" t="str">
        <f>'Приложение 3'!A53</f>
        <v>Жилищно-коммунальное хозяйство</v>
      </c>
      <c r="B60" s="23" t="s">
        <v>48</v>
      </c>
      <c r="C60" s="23"/>
      <c r="D60" s="34"/>
      <c r="E60" s="34"/>
      <c r="F60" s="34"/>
      <c r="G60" s="34"/>
      <c r="H60" s="23"/>
      <c r="I60" s="32">
        <f>'Приложение 3'!J53</f>
        <v>3918.3</v>
      </c>
      <c r="J60" s="32">
        <f>'Приложение 3'!K53</f>
        <v>500</v>
      </c>
      <c r="K60" s="32">
        <f>'Приложение 3'!L53</f>
        <v>500</v>
      </c>
    </row>
    <row r="61" spans="1:11" ht="13.8">
      <c r="A61" s="27" t="str">
        <f>'Приложение 3'!A54</f>
        <v>Благоустройство</v>
      </c>
      <c r="B61" s="23" t="s">
        <v>48</v>
      </c>
      <c r="C61" s="23" t="s">
        <v>52</v>
      </c>
      <c r="D61" s="34"/>
      <c r="E61" s="34"/>
      <c r="F61" s="34"/>
      <c r="G61" s="34"/>
      <c r="H61" s="23"/>
      <c r="I61" s="32">
        <f>I62</f>
        <v>3918.3</v>
      </c>
      <c r="J61" s="32">
        <f>J62</f>
        <v>500</v>
      </c>
      <c r="K61" s="32">
        <f>K62</f>
        <v>500</v>
      </c>
    </row>
    <row r="62" spans="1:11" ht="96" customHeight="1">
      <c r="A62" s="27" t="str">
        <f>'Приложение 3'!A55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62" s="23" t="s">
        <v>48</v>
      </c>
      <c r="C62" s="23" t="s">
        <v>52</v>
      </c>
      <c r="D62" s="34" t="s">
        <v>17</v>
      </c>
      <c r="E62" s="34"/>
      <c r="F62" s="34"/>
      <c r="G62" s="34"/>
      <c r="H62" s="23"/>
      <c r="I62" s="32">
        <f>I63+I68+I71</f>
        <v>3918.3</v>
      </c>
      <c r="J62" s="32">
        <f>J63+J67</f>
        <v>500</v>
      </c>
      <c r="K62" s="32">
        <f>K63+K67</f>
        <v>500</v>
      </c>
    </row>
    <row r="63" spans="1:11" ht="27.75" customHeight="1">
      <c r="A63" s="28" t="str">
        <f>'Приложение 3'!A56</f>
        <v>Основное мероприятие "Благоустройство территории "</v>
      </c>
      <c r="B63" s="23" t="s">
        <v>48</v>
      </c>
      <c r="C63" s="23" t="s">
        <v>52</v>
      </c>
      <c r="D63" s="34" t="s">
        <v>17</v>
      </c>
      <c r="E63" s="34" t="s">
        <v>78</v>
      </c>
      <c r="F63" s="34" t="s">
        <v>205</v>
      </c>
      <c r="G63" s="34"/>
      <c r="H63" s="23"/>
      <c r="I63" s="32">
        <f t="shared" ref="I63:K64" si="21">I64</f>
        <v>500</v>
      </c>
      <c r="J63" s="32">
        <f t="shared" si="21"/>
        <v>350</v>
      </c>
      <c r="K63" s="32">
        <f t="shared" si="21"/>
        <v>350</v>
      </c>
    </row>
    <row r="64" spans="1:11" ht="34.5" customHeight="1">
      <c r="A64" s="28" t="str">
        <f>'Приложение 3'!A57</f>
        <v>Прочие мероприятия по благоустройству</v>
      </c>
      <c r="B64" s="23" t="s">
        <v>48</v>
      </c>
      <c r="C64" s="23" t="s">
        <v>52</v>
      </c>
      <c r="D64" s="34" t="s">
        <v>17</v>
      </c>
      <c r="E64" s="34" t="s">
        <v>78</v>
      </c>
      <c r="F64" s="34" t="s">
        <v>205</v>
      </c>
      <c r="G64" s="34" t="s">
        <v>152</v>
      </c>
      <c r="H64" s="23"/>
      <c r="I64" s="32">
        <f t="shared" si="21"/>
        <v>500</v>
      </c>
      <c r="J64" s="32">
        <f t="shared" si="21"/>
        <v>350</v>
      </c>
      <c r="K64" s="32">
        <f t="shared" si="21"/>
        <v>350</v>
      </c>
    </row>
    <row r="65" spans="1:11" ht="41.4">
      <c r="A65" s="24" t="s">
        <v>210</v>
      </c>
      <c r="B65" s="23" t="s">
        <v>48</v>
      </c>
      <c r="C65" s="23" t="s">
        <v>52</v>
      </c>
      <c r="D65" s="34" t="s">
        <v>17</v>
      </c>
      <c r="E65" s="34" t="s">
        <v>78</v>
      </c>
      <c r="F65" s="34" t="s">
        <v>205</v>
      </c>
      <c r="G65" s="34" t="s">
        <v>152</v>
      </c>
      <c r="H65" s="23" t="s">
        <v>66</v>
      </c>
      <c r="I65" s="32">
        <f t="shared" ref="I65:K65" si="22">I66</f>
        <v>500</v>
      </c>
      <c r="J65" s="32">
        <f t="shared" si="22"/>
        <v>350</v>
      </c>
      <c r="K65" s="32">
        <f t="shared" si="22"/>
        <v>350</v>
      </c>
    </row>
    <row r="66" spans="1:11" ht="41.4">
      <c r="A66" s="24" t="s">
        <v>44</v>
      </c>
      <c r="B66" s="23" t="s">
        <v>48</v>
      </c>
      <c r="C66" s="23" t="s">
        <v>52</v>
      </c>
      <c r="D66" s="34" t="s">
        <v>17</v>
      </c>
      <c r="E66" s="34" t="s">
        <v>78</v>
      </c>
      <c r="F66" s="34" t="s">
        <v>205</v>
      </c>
      <c r="G66" s="34" t="s">
        <v>152</v>
      </c>
      <c r="H66" s="23" t="s">
        <v>67</v>
      </c>
      <c r="I66" s="32">
        <f>'Приложение 3'!J59</f>
        <v>500</v>
      </c>
      <c r="J66" s="32">
        <f>'Приложение 3'!K59</f>
        <v>350</v>
      </c>
      <c r="K66" s="32">
        <f>'Приложение 3'!L59</f>
        <v>350</v>
      </c>
    </row>
    <row r="67" spans="1:11" ht="33.75" customHeight="1">
      <c r="A67" s="24" t="str">
        <f>'Приложение 3'!A60</f>
        <v>Основное мероприятие " Освещение территории сельского поселения "</v>
      </c>
      <c r="B67" s="23" t="s">
        <v>48</v>
      </c>
      <c r="C67" s="23" t="s">
        <v>52</v>
      </c>
      <c r="D67" s="34" t="s">
        <v>17</v>
      </c>
      <c r="E67" s="34" t="s">
        <v>78</v>
      </c>
      <c r="F67" s="34" t="s">
        <v>207</v>
      </c>
      <c r="G67" s="34"/>
      <c r="H67" s="23"/>
      <c r="I67" s="32">
        <f>I68</f>
        <v>150</v>
      </c>
      <c r="J67" s="32">
        <f>J68</f>
        <v>150</v>
      </c>
      <c r="K67" s="32">
        <f>K68</f>
        <v>150</v>
      </c>
    </row>
    <row r="68" spans="1:11" ht="13.8">
      <c r="A68" s="27" t="str">
        <f>'Приложение 3'!A61</f>
        <v>Уличное освещение</v>
      </c>
      <c r="B68" s="23" t="s">
        <v>48</v>
      </c>
      <c r="C68" s="23" t="s">
        <v>52</v>
      </c>
      <c r="D68" s="34" t="s">
        <v>17</v>
      </c>
      <c r="E68" s="34" t="s">
        <v>78</v>
      </c>
      <c r="F68" s="34" t="s">
        <v>207</v>
      </c>
      <c r="G68" s="34" t="s">
        <v>150</v>
      </c>
      <c r="H68" s="23"/>
      <c r="I68" s="32">
        <f>I69</f>
        <v>150</v>
      </c>
      <c r="J68" s="32">
        <f t="shared" ref="J68:K69" si="23">J69</f>
        <v>150</v>
      </c>
      <c r="K68" s="32">
        <f t="shared" si="23"/>
        <v>150</v>
      </c>
    </row>
    <row r="69" spans="1:11" ht="41.4">
      <c r="A69" s="24" t="s">
        <v>210</v>
      </c>
      <c r="B69" s="23" t="s">
        <v>48</v>
      </c>
      <c r="C69" s="23" t="s">
        <v>52</v>
      </c>
      <c r="D69" s="34" t="s">
        <v>17</v>
      </c>
      <c r="E69" s="34" t="s">
        <v>78</v>
      </c>
      <c r="F69" s="34" t="s">
        <v>207</v>
      </c>
      <c r="G69" s="34" t="s">
        <v>150</v>
      </c>
      <c r="H69" s="23" t="s">
        <v>66</v>
      </c>
      <c r="I69" s="32">
        <f>I70</f>
        <v>150</v>
      </c>
      <c r="J69" s="32">
        <f t="shared" si="23"/>
        <v>150</v>
      </c>
      <c r="K69" s="32">
        <f t="shared" si="23"/>
        <v>150</v>
      </c>
    </row>
    <row r="70" spans="1:11" ht="41.4">
      <c r="A70" s="24" t="s">
        <v>44</v>
      </c>
      <c r="B70" s="23" t="s">
        <v>48</v>
      </c>
      <c r="C70" s="23" t="s">
        <v>52</v>
      </c>
      <c r="D70" s="34" t="s">
        <v>17</v>
      </c>
      <c r="E70" s="34" t="s">
        <v>78</v>
      </c>
      <c r="F70" s="34" t="s">
        <v>207</v>
      </c>
      <c r="G70" s="34" t="s">
        <v>150</v>
      </c>
      <c r="H70" s="23" t="s">
        <v>67</v>
      </c>
      <c r="I70" s="32">
        <f>'Приложение 3'!J63</f>
        <v>150</v>
      </c>
      <c r="J70" s="32">
        <f>'Приложение 3'!K63</f>
        <v>150</v>
      </c>
      <c r="K70" s="32">
        <f>'Приложение 3'!L63</f>
        <v>150</v>
      </c>
    </row>
    <row r="71" spans="1:11" ht="33" customHeight="1">
      <c r="A71" s="24" t="str">
        <f>'Приложение 3'!A64</f>
        <v>Региональный проект "Формирование комфортной городской среды"</v>
      </c>
      <c r="B71" s="23" t="s">
        <v>48</v>
      </c>
      <c r="C71" s="23" t="s">
        <v>52</v>
      </c>
      <c r="D71" s="34" t="s">
        <v>17</v>
      </c>
      <c r="E71" s="34" t="s">
        <v>78</v>
      </c>
      <c r="F71" s="34" t="s">
        <v>243</v>
      </c>
      <c r="G71" s="34"/>
      <c r="H71" s="23"/>
      <c r="I71" s="32">
        <f>I72</f>
        <v>3268.3</v>
      </c>
      <c r="J71" s="32"/>
      <c r="K71" s="32"/>
    </row>
    <row r="72" spans="1:11" ht="27.75" customHeight="1">
      <c r="A72" s="24" t="str">
        <f>'Приложение 3'!A65</f>
        <v>Благоустройство обществнных территорий</v>
      </c>
      <c r="B72" s="23" t="s">
        <v>48</v>
      </c>
      <c r="C72" s="23" t="s">
        <v>52</v>
      </c>
      <c r="D72" s="34" t="s">
        <v>17</v>
      </c>
      <c r="E72" s="34" t="s">
        <v>78</v>
      </c>
      <c r="F72" s="34" t="s">
        <v>243</v>
      </c>
      <c r="G72" s="34" t="s">
        <v>244</v>
      </c>
      <c r="H72" s="23"/>
      <c r="I72" s="32">
        <f>I73</f>
        <v>3268.3</v>
      </c>
      <c r="J72" s="32"/>
      <c r="K72" s="32"/>
    </row>
    <row r="73" spans="1:11" ht="47.25" customHeight="1">
      <c r="A73" s="24" t="str">
        <f>'Приложение 3'!A66</f>
        <v>Закупка товаров, работ и услуг для обеспечения государственных (муниципальных) нужд</v>
      </c>
      <c r="B73" s="23" t="s">
        <v>48</v>
      </c>
      <c r="C73" s="23" t="s">
        <v>52</v>
      </c>
      <c r="D73" s="34" t="s">
        <v>17</v>
      </c>
      <c r="E73" s="34" t="s">
        <v>78</v>
      </c>
      <c r="F73" s="34" t="s">
        <v>243</v>
      </c>
      <c r="G73" s="34" t="s">
        <v>244</v>
      </c>
      <c r="H73" s="23" t="s">
        <v>66</v>
      </c>
      <c r="I73" s="32">
        <f>I74</f>
        <v>3268.3</v>
      </c>
      <c r="J73" s="32"/>
      <c r="K73" s="32"/>
    </row>
    <row r="74" spans="1:11" ht="49.5" customHeight="1">
      <c r="A74" s="24" t="str">
        <f>'Приложение 3'!A67</f>
        <v>Иные закупки товаров, работ и услуг для обеспечения государственных (муниципальных) нужд</v>
      </c>
      <c r="B74" s="23" t="s">
        <v>48</v>
      </c>
      <c r="C74" s="23" t="s">
        <v>52</v>
      </c>
      <c r="D74" s="34" t="s">
        <v>17</v>
      </c>
      <c r="E74" s="34" t="s">
        <v>78</v>
      </c>
      <c r="F74" s="34" t="s">
        <v>243</v>
      </c>
      <c r="G74" s="34" t="s">
        <v>244</v>
      </c>
      <c r="H74" s="23" t="s">
        <v>67</v>
      </c>
      <c r="I74" s="32">
        <f>'Приложение 3'!J67</f>
        <v>3268.3</v>
      </c>
      <c r="J74" s="32"/>
      <c r="K74" s="32"/>
    </row>
    <row r="75" spans="1:11" ht="13.8">
      <c r="A75" s="21" t="s">
        <v>58</v>
      </c>
      <c r="B75" s="22" t="s">
        <v>17</v>
      </c>
      <c r="C75" s="23"/>
      <c r="D75" s="34"/>
      <c r="E75" s="34"/>
      <c r="F75" s="34"/>
      <c r="G75" s="34"/>
      <c r="H75" s="31"/>
      <c r="I75" s="30">
        <f t="shared" ref="I75:K82" si="24">I76</f>
        <v>110.7</v>
      </c>
      <c r="J75" s="143">
        <f t="shared" si="24"/>
        <v>110.7</v>
      </c>
      <c r="K75" s="30">
        <f t="shared" si="24"/>
        <v>110.7</v>
      </c>
    </row>
    <row r="76" spans="1:11" ht="13.8">
      <c r="A76" s="24" t="s">
        <v>59</v>
      </c>
      <c r="B76" s="23" t="s">
        <v>17</v>
      </c>
      <c r="C76" s="23" t="s">
        <v>35</v>
      </c>
      <c r="D76" s="34"/>
      <c r="E76" s="34"/>
      <c r="F76" s="34"/>
      <c r="G76" s="34"/>
      <c r="H76" s="31"/>
      <c r="I76" s="32">
        <f>I79</f>
        <v>110.7</v>
      </c>
      <c r="J76" s="32">
        <f>J79</f>
        <v>110.7</v>
      </c>
      <c r="K76" s="32">
        <f>K79</f>
        <v>110.7</v>
      </c>
    </row>
    <row r="77" spans="1:11" ht="13.8">
      <c r="A77" s="24" t="str">
        <f>'Приложение 3'!A68</f>
        <v>Социальная политика</v>
      </c>
      <c r="B77" s="23" t="s">
        <v>17</v>
      </c>
      <c r="C77" s="23"/>
      <c r="D77" s="34"/>
      <c r="E77" s="34"/>
      <c r="F77" s="34"/>
      <c r="G77" s="34"/>
      <c r="H77" s="31"/>
      <c r="I77" s="32">
        <f>'Приложение 3'!J68</f>
        <v>110.7</v>
      </c>
      <c r="J77" s="32">
        <f>'Приложение 3'!K68</f>
        <v>110.7</v>
      </c>
      <c r="K77" s="32">
        <f>'Приложение 3'!L68</f>
        <v>110.7</v>
      </c>
    </row>
    <row r="78" spans="1:11" ht="13.8">
      <c r="A78" s="24" t="str">
        <f>'Приложение 3'!A69</f>
        <v xml:space="preserve"> Пенсионное обеспечение</v>
      </c>
      <c r="B78" s="23" t="s">
        <v>17</v>
      </c>
      <c r="C78" s="23" t="s">
        <v>35</v>
      </c>
      <c r="D78" s="34"/>
      <c r="E78" s="34"/>
      <c r="F78" s="34"/>
      <c r="G78" s="34"/>
      <c r="H78" s="31"/>
      <c r="I78" s="32">
        <f>I79</f>
        <v>110.7</v>
      </c>
      <c r="J78" s="32">
        <f>J79</f>
        <v>110.7</v>
      </c>
      <c r="K78" s="32">
        <f>K79</f>
        <v>110.7</v>
      </c>
    </row>
    <row r="79" spans="1:11" ht="78" customHeight="1">
      <c r="A79" s="24" t="str">
        <f>'Приложение 3'!A70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9" s="23" t="s">
        <v>17</v>
      </c>
      <c r="C79" s="23" t="s">
        <v>35</v>
      </c>
      <c r="D79" s="34" t="s">
        <v>77</v>
      </c>
      <c r="E79" s="34"/>
      <c r="F79" s="34"/>
      <c r="G79" s="34"/>
      <c r="H79" s="31"/>
      <c r="I79" s="32">
        <f t="shared" si="24"/>
        <v>110.7</v>
      </c>
      <c r="J79" s="32">
        <f t="shared" si="24"/>
        <v>110.7</v>
      </c>
      <c r="K79" s="32">
        <f t="shared" si="24"/>
        <v>110.7</v>
      </c>
    </row>
    <row r="80" spans="1:11" ht="91.5" customHeight="1">
      <c r="A80" s="24" t="str">
        <f>'Приложение 3'!A71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80" s="23" t="s">
        <v>17</v>
      </c>
      <c r="C80" s="23" t="s">
        <v>35</v>
      </c>
      <c r="D80" s="34" t="s">
        <v>77</v>
      </c>
      <c r="E80" s="34" t="s">
        <v>8</v>
      </c>
      <c r="F80" s="34"/>
      <c r="G80" s="34"/>
      <c r="H80" s="31"/>
      <c r="I80" s="32">
        <f>I81</f>
        <v>110.7</v>
      </c>
      <c r="J80" s="32">
        <f>J81</f>
        <v>110.7</v>
      </c>
      <c r="K80" s="32">
        <f>K81</f>
        <v>110.7</v>
      </c>
    </row>
    <row r="81" spans="1:11" ht="27.6">
      <c r="A81" s="24" t="s">
        <v>60</v>
      </c>
      <c r="B81" s="23" t="s">
        <v>17</v>
      </c>
      <c r="C81" s="23" t="s">
        <v>35</v>
      </c>
      <c r="D81" s="34" t="s">
        <v>77</v>
      </c>
      <c r="E81" s="34" t="s">
        <v>8</v>
      </c>
      <c r="F81" s="34" t="s">
        <v>62</v>
      </c>
      <c r="G81" s="34" t="s">
        <v>80</v>
      </c>
      <c r="H81" s="31"/>
      <c r="I81" s="32">
        <f t="shared" si="24"/>
        <v>110.7</v>
      </c>
      <c r="J81" s="32">
        <f t="shared" si="24"/>
        <v>110.7</v>
      </c>
      <c r="K81" s="32">
        <f t="shared" si="24"/>
        <v>110.7</v>
      </c>
    </row>
    <row r="82" spans="1:11" ht="27.6">
      <c r="A82" s="24" t="s">
        <v>54</v>
      </c>
      <c r="B82" s="23" t="s">
        <v>17</v>
      </c>
      <c r="C82" s="23" t="s">
        <v>35</v>
      </c>
      <c r="D82" s="34" t="s">
        <v>77</v>
      </c>
      <c r="E82" s="34" t="s">
        <v>8</v>
      </c>
      <c r="F82" s="34" t="s">
        <v>62</v>
      </c>
      <c r="G82" s="34" t="s">
        <v>80</v>
      </c>
      <c r="H82" s="31" t="s">
        <v>71</v>
      </c>
      <c r="I82" s="32">
        <f>I83</f>
        <v>110.7</v>
      </c>
      <c r="J82" s="32">
        <f t="shared" si="24"/>
        <v>110.7</v>
      </c>
      <c r="K82" s="32">
        <f t="shared" si="24"/>
        <v>110.7</v>
      </c>
    </row>
    <row r="83" spans="1:11" ht="27.6">
      <c r="A83" s="24" t="s">
        <v>61</v>
      </c>
      <c r="B83" s="23" t="s">
        <v>17</v>
      </c>
      <c r="C83" s="23" t="s">
        <v>35</v>
      </c>
      <c r="D83" s="34" t="s">
        <v>77</v>
      </c>
      <c r="E83" s="34" t="s">
        <v>8</v>
      </c>
      <c r="F83" s="34" t="s">
        <v>62</v>
      </c>
      <c r="G83" s="34" t="s">
        <v>80</v>
      </c>
      <c r="H83" s="31" t="s">
        <v>72</v>
      </c>
      <c r="I83" s="32">
        <f>'Приложение 3'!J74</f>
        <v>110.7</v>
      </c>
      <c r="J83" s="32">
        <f>'Приложение 3'!K74</f>
        <v>110.7</v>
      </c>
      <c r="K83" s="32">
        <f>'Приложение 3'!L74</f>
        <v>110.7</v>
      </c>
    </row>
    <row r="84" spans="1:11" ht="13.8">
      <c r="A84" s="21" t="str">
        <f>'Приложение 3'!A75</f>
        <v xml:space="preserve"> Условно утвержденные расходы </v>
      </c>
      <c r="B84" s="22" t="s">
        <v>178</v>
      </c>
      <c r="C84" s="23"/>
      <c r="D84" s="34"/>
      <c r="E84" s="34"/>
      <c r="F84" s="34"/>
      <c r="G84" s="34"/>
      <c r="H84" s="37"/>
      <c r="I84" s="38"/>
      <c r="J84" s="143">
        <f>'Приложение 3'!K75</f>
        <v>84.5</v>
      </c>
      <c r="K84" s="143">
        <f>'Приложение 3'!L75</f>
        <v>172</v>
      </c>
    </row>
    <row r="85" spans="1:11" ht="13.8">
      <c r="A85" s="24" t="str">
        <f>'Приложение 3'!A76</f>
        <v xml:space="preserve"> Условно утвержденные расходы </v>
      </c>
      <c r="B85" s="23" t="s">
        <v>178</v>
      </c>
      <c r="C85" s="23" t="s">
        <v>178</v>
      </c>
      <c r="D85" s="34"/>
      <c r="E85" s="34"/>
      <c r="F85" s="34"/>
      <c r="G85" s="34"/>
      <c r="H85" s="31"/>
      <c r="I85" s="32"/>
      <c r="J85" s="32">
        <f>'Приложение 3'!K76</f>
        <v>84.5</v>
      </c>
      <c r="K85" s="32">
        <f>'Приложение 3'!L76</f>
        <v>172</v>
      </c>
    </row>
    <row r="86" spans="1:11" ht="13.8">
      <c r="A86" s="24" t="str">
        <f>'Приложение 3'!A75</f>
        <v xml:space="preserve"> Условно утвержденные расходы </v>
      </c>
      <c r="B86" s="23" t="s">
        <v>178</v>
      </c>
      <c r="C86" s="23"/>
      <c r="D86" s="34"/>
      <c r="E86" s="34"/>
      <c r="F86" s="34"/>
      <c r="G86" s="34"/>
      <c r="H86" s="31"/>
      <c r="I86" s="32"/>
      <c r="J86" s="32">
        <f>'Приложение 3'!K75</f>
        <v>84.5</v>
      </c>
      <c r="K86" s="32">
        <f>'Приложение 3'!L75</f>
        <v>172</v>
      </c>
    </row>
    <row r="87" spans="1:11" ht="13.8">
      <c r="A87" s="24" t="str">
        <f>'Приложение 3'!A76</f>
        <v xml:space="preserve"> Условно утвержденные расходы </v>
      </c>
      <c r="B87" s="23" t="s">
        <v>178</v>
      </c>
      <c r="C87" s="23" t="s">
        <v>178</v>
      </c>
      <c r="D87" s="34"/>
      <c r="E87" s="34"/>
      <c r="F87" s="34"/>
      <c r="G87" s="34"/>
      <c r="H87" s="31"/>
      <c r="I87" s="32"/>
      <c r="J87" s="32">
        <f>J88</f>
        <v>84.5</v>
      </c>
      <c r="K87" s="32">
        <f>K88</f>
        <v>172</v>
      </c>
    </row>
    <row r="88" spans="1:11" ht="80.25" customHeight="1">
      <c r="A88" s="24" t="str">
        <f>'Приложение 3'!A77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88" s="23" t="s">
        <v>178</v>
      </c>
      <c r="C88" s="23" t="s">
        <v>178</v>
      </c>
      <c r="D88" s="34" t="s">
        <v>179</v>
      </c>
      <c r="E88" s="34"/>
      <c r="F88" s="34"/>
      <c r="G88" s="34"/>
      <c r="H88" s="31"/>
      <c r="I88" s="32"/>
      <c r="J88" s="32">
        <f>'Приложение 3'!K77</f>
        <v>84.5</v>
      </c>
      <c r="K88" s="32">
        <f>'Приложение 3'!L77</f>
        <v>172</v>
      </c>
    </row>
    <row r="89" spans="1:11" ht="13.8">
      <c r="A89" s="24" t="str">
        <f>'Приложение 3'!A78</f>
        <v xml:space="preserve"> Высшее должностное лицо  </v>
      </c>
      <c r="B89" s="23" t="s">
        <v>178</v>
      </c>
      <c r="C89" s="23" t="s">
        <v>178</v>
      </c>
      <c r="D89" s="34" t="s">
        <v>179</v>
      </c>
      <c r="E89" s="34" t="s">
        <v>8</v>
      </c>
      <c r="F89" s="34"/>
      <c r="G89" s="34"/>
      <c r="H89" s="31"/>
      <c r="I89" s="32"/>
      <c r="J89" s="32">
        <f>'Приложение 3'!K78</f>
        <v>84.5</v>
      </c>
      <c r="K89" s="32">
        <f>'Приложение 3'!L78</f>
        <v>172</v>
      </c>
    </row>
    <row r="90" spans="1:11" ht="13.8">
      <c r="A90" s="24" t="str">
        <f>'Приложение 3'!A79</f>
        <v xml:space="preserve"> Условно утвержденные расходы </v>
      </c>
      <c r="B90" s="23" t="s">
        <v>178</v>
      </c>
      <c r="C90" s="23" t="s">
        <v>178</v>
      </c>
      <c r="D90" s="34" t="s">
        <v>179</v>
      </c>
      <c r="E90" s="34" t="s">
        <v>8</v>
      </c>
      <c r="F90" s="34" t="s">
        <v>62</v>
      </c>
      <c r="G90" s="34" t="s">
        <v>180</v>
      </c>
      <c r="H90" s="31"/>
      <c r="I90" s="32"/>
      <c r="J90" s="32">
        <f>'Приложение 3'!K79</f>
        <v>84.5</v>
      </c>
      <c r="K90" s="32">
        <f>'Приложение 3'!L79</f>
        <v>172</v>
      </c>
    </row>
    <row r="91" spans="1:11" ht="13.8">
      <c r="A91" s="24" t="str">
        <f>'Приложение 3'!A80</f>
        <v xml:space="preserve"> Иные бюджетные ассигнования </v>
      </c>
      <c r="B91" s="23" t="s">
        <v>178</v>
      </c>
      <c r="C91" s="23" t="s">
        <v>178</v>
      </c>
      <c r="D91" s="34" t="s">
        <v>179</v>
      </c>
      <c r="E91" s="34" t="s">
        <v>8</v>
      </c>
      <c r="F91" s="34" t="s">
        <v>62</v>
      </c>
      <c r="G91" s="34" t="s">
        <v>180</v>
      </c>
      <c r="H91" s="31" t="s">
        <v>68</v>
      </c>
      <c r="I91" s="32"/>
      <c r="J91" s="32">
        <f>'Приложение 3'!K80</f>
        <v>84.5</v>
      </c>
      <c r="K91" s="32">
        <f>'Приложение 3'!L80</f>
        <v>172</v>
      </c>
    </row>
    <row r="92" spans="1:11" ht="13.8">
      <c r="A92" s="24" t="str">
        <f>'Приложение 3'!A81</f>
        <v xml:space="preserve"> Резервные средства </v>
      </c>
      <c r="B92" s="23" t="s">
        <v>178</v>
      </c>
      <c r="C92" s="23" t="s">
        <v>178</v>
      </c>
      <c r="D92" s="34" t="s">
        <v>179</v>
      </c>
      <c r="E92" s="34" t="s">
        <v>8</v>
      </c>
      <c r="F92" s="34" t="s">
        <v>62</v>
      </c>
      <c r="G92" s="34" t="s">
        <v>180</v>
      </c>
      <c r="H92" s="31" t="s">
        <v>70</v>
      </c>
      <c r="I92" s="32"/>
      <c r="J92" s="32">
        <f>'Приложение 3'!K81</f>
        <v>84.5</v>
      </c>
      <c r="K92" s="32">
        <f>'Приложение 3'!L81</f>
        <v>172</v>
      </c>
    </row>
  </sheetData>
  <autoFilter ref="A1:K92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2" priority="10" stopIfTrue="1">
      <formula>$F44=""</formula>
    </cfRule>
    <cfRule type="expression" dxfId="11" priority="11" stopIfTrue="1">
      <formula>#REF!&lt;&gt;""</formula>
    </cfRule>
    <cfRule type="expression" dxfId="10" priority="12" stopIfTrue="1">
      <formula>AND($G44="",$F44&lt;&gt;"")</formula>
    </cfRule>
    <cfRule type="expression" dxfId="9" priority="19" stopIfTrue="1">
      <formula>$F44=""</formula>
    </cfRule>
    <cfRule type="expression" dxfId="8" priority="20" stopIfTrue="1">
      <formula>#REF!&lt;&gt;""</formula>
    </cfRule>
    <cfRule type="expression" dxfId="7" priority="21" stopIfTrue="1">
      <formula>AND($G44="",$F44&lt;&gt;"")</formula>
    </cfRule>
  </conditionalFormatting>
  <conditionalFormatting sqref="B18:C18">
    <cfRule type="expression" dxfId="6" priority="1" stopIfTrue="1">
      <formula>$F18=""</formula>
    </cfRule>
    <cfRule type="expression" dxfId="5" priority="2" stopIfTrue="1">
      <formula>#REF!&lt;&gt;""</formula>
    </cfRule>
    <cfRule type="expression" dxfId="4" priority="3" stopIfTrue="1">
      <formula>AND($G18="",$F18&lt;&gt;"")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0"/>
  <sheetViews>
    <sheetView view="pageBreakPreview" zoomScaleSheetLayoutView="100" workbookViewId="0">
      <selection activeCell="J9" sqref="J9"/>
    </sheetView>
  </sheetViews>
  <sheetFormatPr defaultRowHeight="13.2"/>
  <cols>
    <col min="1" max="1" width="37.44140625" customWidth="1"/>
    <col min="2" max="4" width="4.109375" customWidth="1"/>
    <col min="5" max="5" width="7" customWidth="1"/>
    <col min="6" max="6" width="5.44140625" customWidth="1"/>
    <col min="7" max="7" width="4.109375" customWidth="1"/>
    <col min="8" max="8" width="4.44140625" customWidth="1"/>
    <col min="9" max="9" width="5.44140625" customWidth="1"/>
    <col min="10" max="10" width="10.109375" customWidth="1"/>
    <col min="11" max="11" width="11" customWidth="1"/>
    <col min="12" max="12" width="12.109375" customWidth="1"/>
    <col min="14" max="14" width="15.6640625" bestFit="1" customWidth="1"/>
  </cols>
  <sheetData>
    <row r="1" spans="1:12" ht="130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235</v>
      </c>
      <c r="J1" s="184"/>
      <c r="K1" s="184"/>
      <c r="L1" s="184"/>
    </row>
    <row r="2" spans="1:12" ht="129.75" customHeight="1">
      <c r="A2" s="185" t="s">
        <v>229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5" customHeight="1">
      <c r="A4" s="187" t="s">
        <v>2</v>
      </c>
      <c r="B4" s="187" t="s">
        <v>5</v>
      </c>
      <c r="C4" s="187"/>
      <c r="D4" s="187"/>
      <c r="E4" s="187"/>
      <c r="F4" s="187" t="s">
        <v>22</v>
      </c>
      <c r="G4" s="187" t="s">
        <v>3</v>
      </c>
      <c r="H4" s="187" t="s">
        <v>4</v>
      </c>
      <c r="I4" s="187" t="s">
        <v>21</v>
      </c>
      <c r="J4" s="187" t="s">
        <v>7</v>
      </c>
      <c r="K4" s="187"/>
      <c r="L4" s="187"/>
    </row>
    <row r="5" spans="1:12" ht="14.85" customHeight="1">
      <c r="A5" s="187" t="s">
        <v>0</v>
      </c>
      <c r="B5" s="187" t="s">
        <v>0</v>
      </c>
      <c r="C5" s="187"/>
      <c r="D5" s="187"/>
      <c r="E5" s="187"/>
      <c r="F5" s="187" t="s">
        <v>0</v>
      </c>
      <c r="G5" s="187" t="s">
        <v>0</v>
      </c>
      <c r="H5" s="187" t="s">
        <v>0</v>
      </c>
      <c r="I5" s="187" t="s">
        <v>0</v>
      </c>
      <c r="J5" s="140" t="s">
        <v>212</v>
      </c>
      <c r="K5" s="140" t="s">
        <v>219</v>
      </c>
      <c r="L5" s="140" t="s">
        <v>226</v>
      </c>
    </row>
    <row r="6" spans="1:12" ht="13.65" customHeight="1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65" customHeight="1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J8+J30+J38+J70</f>
        <v>8055.9</v>
      </c>
      <c r="K7" s="109">
        <f>K8+K30+K38+K70</f>
        <v>4340.2000000000007</v>
      </c>
      <c r="L7" s="109">
        <f>L8+L30+L38+L70</f>
        <v>4586.3</v>
      </c>
    </row>
    <row r="8" spans="1:12" ht="121.5" customHeight="1">
      <c r="A8" s="27" t="str">
        <f>'Приложение 3'!A55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8" s="117" t="s">
        <v>17</v>
      </c>
      <c r="C8" s="117"/>
      <c r="D8" s="117"/>
      <c r="E8" s="117"/>
      <c r="F8" s="37"/>
      <c r="G8" s="115"/>
      <c r="H8" s="115"/>
      <c r="I8" s="121"/>
      <c r="J8" s="110">
        <f>J9+J16+J23</f>
        <v>3918.3</v>
      </c>
      <c r="K8" s="110">
        <f>K9+K16</f>
        <v>500</v>
      </c>
      <c r="L8" s="110">
        <f>L9+L16</f>
        <v>500</v>
      </c>
    </row>
    <row r="9" spans="1:12" ht="28.5" customHeight="1">
      <c r="A9" s="28" t="str">
        <f>'Приложение 3'!A56</f>
        <v>Основное мероприятие "Благоустройство территории "</v>
      </c>
      <c r="B9" s="117" t="s">
        <v>17</v>
      </c>
      <c r="C9" s="117" t="s">
        <v>78</v>
      </c>
      <c r="D9" s="117" t="s">
        <v>205</v>
      </c>
      <c r="E9" s="117"/>
      <c r="F9" s="114"/>
      <c r="G9" s="113"/>
      <c r="H9" s="113"/>
      <c r="I9" s="113"/>
      <c r="J9" s="110">
        <f t="shared" ref="J9:L10" si="0">J10</f>
        <v>500</v>
      </c>
      <c r="K9" s="110">
        <f t="shared" si="0"/>
        <v>350</v>
      </c>
      <c r="L9" s="110">
        <f t="shared" si="0"/>
        <v>350</v>
      </c>
    </row>
    <row r="10" spans="1:12" ht="34.5" customHeight="1">
      <c r="A10" s="28" t="str">
        <f>'Приложение 3'!A57</f>
        <v>Прочие мероприятия по благоустройству</v>
      </c>
      <c r="B10" s="117" t="s">
        <v>17</v>
      </c>
      <c r="C10" s="117" t="s">
        <v>78</v>
      </c>
      <c r="D10" s="117" t="s">
        <v>205</v>
      </c>
      <c r="E10" s="117" t="s">
        <v>152</v>
      </c>
      <c r="F10" s="114"/>
      <c r="G10" s="113"/>
      <c r="H10" s="113"/>
      <c r="I10" s="113"/>
      <c r="J10" s="110">
        <f t="shared" si="0"/>
        <v>500</v>
      </c>
      <c r="K10" s="110">
        <f t="shared" si="0"/>
        <v>350</v>
      </c>
      <c r="L10" s="110">
        <f t="shared" si="0"/>
        <v>350</v>
      </c>
    </row>
    <row r="11" spans="1:12" ht="45.75" customHeight="1">
      <c r="A11" s="116" t="s">
        <v>210</v>
      </c>
      <c r="B11" s="117" t="s">
        <v>17</v>
      </c>
      <c r="C11" s="117" t="s">
        <v>78</v>
      </c>
      <c r="D11" s="117" t="s">
        <v>205</v>
      </c>
      <c r="E11" s="117" t="s">
        <v>152</v>
      </c>
      <c r="F11" s="114" t="s">
        <v>66</v>
      </c>
      <c r="G11" s="113"/>
      <c r="H11" s="113"/>
      <c r="I11" s="113"/>
      <c r="J11" s="110">
        <f t="shared" ref="J11:J14" si="1">J12</f>
        <v>500</v>
      </c>
      <c r="K11" s="110">
        <f t="shared" ref="K11:K14" si="2">K12</f>
        <v>350</v>
      </c>
      <c r="L11" s="110">
        <f t="shared" ref="L11:L14" si="3">L12</f>
        <v>350</v>
      </c>
    </row>
    <row r="12" spans="1:12" ht="41.4">
      <c r="A12" s="116" t="s">
        <v>44</v>
      </c>
      <c r="B12" s="117" t="s">
        <v>17</v>
      </c>
      <c r="C12" s="117" t="s">
        <v>78</v>
      </c>
      <c r="D12" s="117" t="s">
        <v>205</v>
      </c>
      <c r="E12" s="117" t="s">
        <v>152</v>
      </c>
      <c r="F12" s="114" t="s">
        <v>67</v>
      </c>
      <c r="G12" s="113"/>
      <c r="H12" s="113"/>
      <c r="I12" s="113"/>
      <c r="J12" s="110">
        <f t="shared" si="1"/>
        <v>500</v>
      </c>
      <c r="K12" s="110">
        <f t="shared" si="2"/>
        <v>350</v>
      </c>
      <c r="L12" s="110">
        <f t="shared" si="3"/>
        <v>350</v>
      </c>
    </row>
    <row r="13" spans="1:12" ht="23.25" customHeight="1">
      <c r="A13" s="116" t="s">
        <v>57</v>
      </c>
      <c r="B13" s="117" t="s">
        <v>17</v>
      </c>
      <c r="C13" s="117" t="s">
        <v>78</v>
      </c>
      <c r="D13" s="117" t="s">
        <v>205</v>
      </c>
      <c r="E13" s="117" t="s">
        <v>152</v>
      </c>
      <c r="F13" s="114" t="s">
        <v>67</v>
      </c>
      <c r="G13" s="118" t="s">
        <v>48</v>
      </c>
      <c r="H13" s="118"/>
      <c r="I13" s="118"/>
      <c r="J13" s="110">
        <f t="shared" si="1"/>
        <v>500</v>
      </c>
      <c r="K13" s="110">
        <f t="shared" si="2"/>
        <v>350</v>
      </c>
      <c r="L13" s="110">
        <f t="shared" si="3"/>
        <v>350</v>
      </c>
    </row>
    <row r="14" spans="1:12" ht="14.4">
      <c r="A14" s="27" t="s">
        <v>63</v>
      </c>
      <c r="B14" s="117" t="s">
        <v>17</v>
      </c>
      <c r="C14" s="117" t="s">
        <v>78</v>
      </c>
      <c r="D14" s="117" t="s">
        <v>205</v>
      </c>
      <c r="E14" s="117" t="s">
        <v>152</v>
      </c>
      <c r="F14" s="114" t="s">
        <v>67</v>
      </c>
      <c r="G14" s="118" t="s">
        <v>48</v>
      </c>
      <c r="H14" s="118" t="s">
        <v>52</v>
      </c>
      <c r="I14" s="118"/>
      <c r="J14" s="110">
        <f t="shared" si="1"/>
        <v>500</v>
      </c>
      <c r="K14" s="110">
        <f t="shared" si="2"/>
        <v>350</v>
      </c>
      <c r="L14" s="110">
        <f t="shared" si="3"/>
        <v>350</v>
      </c>
    </row>
    <row r="15" spans="1:12" ht="55.2">
      <c r="A15" s="116" t="s">
        <v>187</v>
      </c>
      <c r="B15" s="117" t="s">
        <v>17</v>
      </c>
      <c r="C15" s="117" t="s">
        <v>78</v>
      </c>
      <c r="D15" s="117" t="s">
        <v>205</v>
      </c>
      <c r="E15" s="117" t="s">
        <v>152</v>
      </c>
      <c r="F15" s="114" t="s">
        <v>67</v>
      </c>
      <c r="G15" s="118" t="s">
        <v>48</v>
      </c>
      <c r="H15" s="118" t="s">
        <v>52</v>
      </c>
      <c r="I15" s="122" t="s">
        <v>173</v>
      </c>
      <c r="J15" s="110">
        <f>'Приложение 3'!J59</f>
        <v>500</v>
      </c>
      <c r="K15" s="110">
        <f>'Приложение 3'!K59</f>
        <v>350</v>
      </c>
      <c r="L15" s="110">
        <f>'Приложение 3'!L59</f>
        <v>350</v>
      </c>
    </row>
    <row r="16" spans="1:12" ht="45.75" customHeight="1">
      <c r="A16" s="116" t="str">
        <f>'Приложение 3'!A60</f>
        <v>Основное мероприятие " Освещение территории сельского поселения "</v>
      </c>
      <c r="B16" s="117" t="s">
        <v>17</v>
      </c>
      <c r="C16" s="117" t="s">
        <v>78</v>
      </c>
      <c r="D16" s="117" t="s">
        <v>207</v>
      </c>
      <c r="E16" s="117"/>
      <c r="F16" s="114"/>
      <c r="G16" s="118"/>
      <c r="H16" s="118"/>
      <c r="I16" s="122"/>
      <c r="J16" s="110">
        <f t="shared" ref="J16:L17" si="4">J17</f>
        <v>150</v>
      </c>
      <c r="K16" s="110">
        <f t="shared" si="4"/>
        <v>150</v>
      </c>
      <c r="L16" s="110">
        <f t="shared" si="4"/>
        <v>150</v>
      </c>
    </row>
    <row r="17" spans="1:12" ht="17.25" customHeight="1">
      <c r="A17" s="116" t="str">
        <f>'Приложение 3'!A61</f>
        <v>Уличное освещение</v>
      </c>
      <c r="B17" s="117" t="s">
        <v>17</v>
      </c>
      <c r="C17" s="117" t="s">
        <v>78</v>
      </c>
      <c r="D17" s="117" t="s">
        <v>207</v>
      </c>
      <c r="E17" s="117" t="s">
        <v>150</v>
      </c>
      <c r="F17" s="114"/>
      <c r="G17" s="135"/>
      <c r="H17" s="135"/>
      <c r="I17" s="135"/>
      <c r="J17" s="110">
        <f t="shared" si="4"/>
        <v>150</v>
      </c>
      <c r="K17" s="110">
        <f t="shared" si="4"/>
        <v>150</v>
      </c>
      <c r="L17" s="110">
        <f t="shared" si="4"/>
        <v>150</v>
      </c>
    </row>
    <row r="18" spans="1:12" ht="41.4">
      <c r="A18" s="116" t="s">
        <v>210</v>
      </c>
      <c r="B18" s="117" t="s">
        <v>17</v>
      </c>
      <c r="C18" s="117" t="s">
        <v>78</v>
      </c>
      <c r="D18" s="117" t="s">
        <v>207</v>
      </c>
      <c r="E18" s="117" t="s">
        <v>150</v>
      </c>
      <c r="F18" s="114" t="s">
        <v>66</v>
      </c>
      <c r="G18" s="113"/>
      <c r="H18" s="113"/>
      <c r="I18" s="113"/>
      <c r="J18" s="110">
        <f t="shared" ref="J18:J21" si="5">J19</f>
        <v>150</v>
      </c>
      <c r="K18" s="110">
        <f t="shared" ref="K18:K21" si="6">K19</f>
        <v>150</v>
      </c>
      <c r="L18" s="110">
        <f t="shared" ref="L18:L21" si="7">L19</f>
        <v>150</v>
      </c>
    </row>
    <row r="19" spans="1:12" ht="41.4">
      <c r="A19" s="116" t="s">
        <v>44</v>
      </c>
      <c r="B19" s="117" t="s">
        <v>17</v>
      </c>
      <c r="C19" s="117" t="s">
        <v>78</v>
      </c>
      <c r="D19" s="117" t="s">
        <v>207</v>
      </c>
      <c r="E19" s="117" t="s">
        <v>150</v>
      </c>
      <c r="F19" s="114" t="s">
        <v>67</v>
      </c>
      <c r="G19" s="113"/>
      <c r="H19" s="113"/>
      <c r="I19" s="113"/>
      <c r="J19" s="110">
        <f t="shared" si="5"/>
        <v>150</v>
      </c>
      <c r="K19" s="110">
        <f t="shared" si="6"/>
        <v>150</v>
      </c>
      <c r="L19" s="110">
        <f t="shared" si="7"/>
        <v>150</v>
      </c>
    </row>
    <row r="20" spans="1:12" ht="20.25" customHeight="1">
      <c r="A20" s="116" t="s">
        <v>57</v>
      </c>
      <c r="B20" s="117" t="s">
        <v>17</v>
      </c>
      <c r="C20" s="117" t="s">
        <v>78</v>
      </c>
      <c r="D20" s="117" t="s">
        <v>207</v>
      </c>
      <c r="E20" s="117" t="s">
        <v>150</v>
      </c>
      <c r="F20" s="114" t="s">
        <v>67</v>
      </c>
      <c r="G20" s="115" t="s">
        <v>48</v>
      </c>
      <c r="H20" s="115"/>
      <c r="I20" s="115"/>
      <c r="J20" s="110">
        <f t="shared" si="5"/>
        <v>150</v>
      </c>
      <c r="K20" s="110">
        <f t="shared" si="6"/>
        <v>150</v>
      </c>
      <c r="L20" s="110">
        <f t="shared" si="7"/>
        <v>150</v>
      </c>
    </row>
    <row r="21" spans="1:12" ht="14.4">
      <c r="A21" s="27" t="s">
        <v>63</v>
      </c>
      <c r="B21" s="117" t="s">
        <v>17</v>
      </c>
      <c r="C21" s="117" t="s">
        <v>78</v>
      </c>
      <c r="D21" s="117" t="s">
        <v>207</v>
      </c>
      <c r="E21" s="117" t="s">
        <v>150</v>
      </c>
      <c r="F21" s="114" t="s">
        <v>67</v>
      </c>
      <c r="G21" s="115" t="s">
        <v>48</v>
      </c>
      <c r="H21" s="115" t="s">
        <v>52</v>
      </c>
      <c r="I21" s="115"/>
      <c r="J21" s="110">
        <f t="shared" si="5"/>
        <v>150</v>
      </c>
      <c r="K21" s="110">
        <f t="shared" si="6"/>
        <v>150</v>
      </c>
      <c r="L21" s="110">
        <f t="shared" si="7"/>
        <v>150</v>
      </c>
    </row>
    <row r="22" spans="1:12" ht="55.2">
      <c r="A22" s="116" t="s">
        <v>187</v>
      </c>
      <c r="B22" s="117" t="s">
        <v>17</v>
      </c>
      <c r="C22" s="117" t="s">
        <v>78</v>
      </c>
      <c r="D22" s="117" t="s">
        <v>207</v>
      </c>
      <c r="E22" s="117" t="s">
        <v>150</v>
      </c>
      <c r="F22" s="114" t="s">
        <v>67</v>
      </c>
      <c r="G22" s="115" t="s">
        <v>48</v>
      </c>
      <c r="H22" s="115" t="s">
        <v>52</v>
      </c>
      <c r="I22" s="121" t="s">
        <v>173</v>
      </c>
      <c r="J22" s="110">
        <f>'Приложение 3'!J63</f>
        <v>150</v>
      </c>
      <c r="K22" s="110">
        <f>'Приложение 3'!K63</f>
        <v>150</v>
      </c>
      <c r="L22" s="110">
        <f>'Приложение 3'!L63</f>
        <v>150</v>
      </c>
    </row>
    <row r="23" spans="1:12" ht="48" customHeight="1">
      <c r="A23" s="116" t="str">
        <f>'Приложение 3'!A64</f>
        <v>Региональный проект "Формирование комфортной городской среды"</v>
      </c>
      <c r="B23" s="117" t="s">
        <v>17</v>
      </c>
      <c r="C23" s="117" t="s">
        <v>78</v>
      </c>
      <c r="D23" s="117" t="s">
        <v>243</v>
      </c>
      <c r="E23" s="117"/>
      <c r="F23" s="114"/>
      <c r="G23" s="115"/>
      <c r="H23" s="115"/>
      <c r="I23" s="121"/>
      <c r="J23" s="110">
        <f t="shared" ref="J23:J28" si="8">J24</f>
        <v>3268.3</v>
      </c>
      <c r="K23" s="110"/>
      <c r="L23" s="110"/>
    </row>
    <row r="24" spans="1:12" ht="29.25" customHeight="1">
      <c r="A24" s="116" t="str">
        <f>'Приложение 3'!A65</f>
        <v>Благоустройство обществнных территорий</v>
      </c>
      <c r="B24" s="117" t="s">
        <v>17</v>
      </c>
      <c r="C24" s="117" t="s">
        <v>78</v>
      </c>
      <c r="D24" s="117" t="s">
        <v>243</v>
      </c>
      <c r="E24" s="117" t="s">
        <v>244</v>
      </c>
      <c r="F24" s="114"/>
      <c r="G24" s="115"/>
      <c r="H24" s="115"/>
      <c r="I24" s="121"/>
      <c r="J24" s="110">
        <f t="shared" si="8"/>
        <v>3268.3</v>
      </c>
      <c r="K24" s="110"/>
      <c r="L24" s="110"/>
    </row>
    <row r="25" spans="1:12" ht="49.5" customHeight="1">
      <c r="A25" s="116" t="str">
        <f>'Приложение 3'!A66</f>
        <v>Закупка товаров, работ и услуг для обеспечения государственных (муниципальных) нужд</v>
      </c>
      <c r="B25" s="117" t="s">
        <v>17</v>
      </c>
      <c r="C25" s="117" t="s">
        <v>78</v>
      </c>
      <c r="D25" s="117" t="s">
        <v>243</v>
      </c>
      <c r="E25" s="117" t="s">
        <v>244</v>
      </c>
      <c r="F25" s="114" t="s">
        <v>66</v>
      </c>
      <c r="G25" s="115"/>
      <c r="H25" s="115"/>
      <c r="I25" s="121"/>
      <c r="J25" s="110">
        <f t="shared" si="8"/>
        <v>3268.3</v>
      </c>
      <c r="K25" s="110"/>
      <c r="L25" s="110"/>
    </row>
    <row r="26" spans="1:12" ht="60.75" customHeight="1">
      <c r="A26" s="116" t="str">
        <f>'Приложение 3'!A67</f>
        <v>Иные закупки товаров, работ и услуг для обеспечения государственных (муниципальных) нужд</v>
      </c>
      <c r="B26" s="117" t="s">
        <v>17</v>
      </c>
      <c r="C26" s="117" t="s">
        <v>78</v>
      </c>
      <c r="D26" s="117" t="s">
        <v>243</v>
      </c>
      <c r="E26" s="117" t="s">
        <v>244</v>
      </c>
      <c r="F26" s="114" t="s">
        <v>67</v>
      </c>
      <c r="G26" s="115"/>
      <c r="H26" s="115"/>
      <c r="I26" s="121"/>
      <c r="J26" s="110">
        <f t="shared" si="8"/>
        <v>3268.3</v>
      </c>
      <c r="K26" s="110"/>
      <c r="L26" s="110"/>
    </row>
    <row r="27" spans="1:12" ht="14.4">
      <c r="A27" s="116" t="str">
        <f>A20</f>
        <v>Жилищно-коммунальное хозяйство</v>
      </c>
      <c r="B27" s="117" t="s">
        <v>17</v>
      </c>
      <c r="C27" s="117" t="s">
        <v>78</v>
      </c>
      <c r="D27" s="117" t="s">
        <v>243</v>
      </c>
      <c r="E27" s="117" t="s">
        <v>244</v>
      </c>
      <c r="F27" s="114" t="s">
        <v>67</v>
      </c>
      <c r="G27" s="172" t="s">
        <v>48</v>
      </c>
      <c r="H27" s="115"/>
      <c r="I27" s="121"/>
      <c r="J27" s="110">
        <f t="shared" si="8"/>
        <v>3268.3</v>
      </c>
      <c r="K27" s="110"/>
      <c r="L27" s="110"/>
    </row>
    <row r="28" spans="1:12" ht="14.4">
      <c r="A28" s="116" t="str">
        <f>A21</f>
        <v>Благоустройство</v>
      </c>
      <c r="B28" s="117" t="s">
        <v>17</v>
      </c>
      <c r="C28" s="117" t="s">
        <v>78</v>
      </c>
      <c r="D28" s="117" t="s">
        <v>243</v>
      </c>
      <c r="E28" s="117" t="s">
        <v>244</v>
      </c>
      <c r="F28" s="114" t="s">
        <v>67</v>
      </c>
      <c r="G28" s="172" t="s">
        <v>48</v>
      </c>
      <c r="H28" s="172" t="s">
        <v>52</v>
      </c>
      <c r="I28" s="121"/>
      <c r="J28" s="110">
        <f t="shared" si="8"/>
        <v>3268.3</v>
      </c>
      <c r="K28" s="110"/>
      <c r="L28" s="110"/>
    </row>
    <row r="29" spans="1:12" ht="60" customHeight="1">
      <c r="A29" s="116" t="str">
        <f>A22</f>
        <v>Администрация Белозерьевского сельского поселения Ромодановского муниципального района Республики Мордовия</v>
      </c>
      <c r="B29" s="117" t="s">
        <v>17</v>
      </c>
      <c r="C29" s="117" t="s">
        <v>78</v>
      </c>
      <c r="D29" s="117" t="s">
        <v>243</v>
      </c>
      <c r="E29" s="117" t="s">
        <v>244</v>
      </c>
      <c r="F29" s="114" t="s">
        <v>67</v>
      </c>
      <c r="G29" s="172" t="s">
        <v>48</v>
      </c>
      <c r="H29" s="172" t="s">
        <v>52</v>
      </c>
      <c r="I29" s="172" t="s">
        <v>173</v>
      </c>
      <c r="J29" s="110">
        <f>'Приложение 3'!J67</f>
        <v>3268.3</v>
      </c>
      <c r="K29" s="110"/>
      <c r="L29" s="110"/>
    </row>
    <row r="30" spans="1:12" ht="82.8">
      <c r="A30" s="26" t="str">
        <f>'Приложение 3'!A48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2024- 2030 года"</v>
      </c>
      <c r="B30" s="117" t="s">
        <v>204</v>
      </c>
      <c r="C30" s="117"/>
      <c r="D30" s="117"/>
      <c r="E30" s="117"/>
      <c r="F30" s="37"/>
      <c r="G30" s="113"/>
      <c r="H30" s="113"/>
      <c r="I30" s="113"/>
      <c r="J30" s="109">
        <f>J31</f>
        <v>284</v>
      </c>
      <c r="K30" s="109">
        <f>K31</f>
        <v>301</v>
      </c>
      <c r="L30" s="109">
        <f>L31</f>
        <v>313</v>
      </c>
    </row>
    <row r="31" spans="1:12" ht="69">
      <c r="A31" s="26" t="s">
        <v>195</v>
      </c>
      <c r="B31" s="117" t="s">
        <v>204</v>
      </c>
      <c r="C31" s="117" t="s">
        <v>78</v>
      </c>
      <c r="D31" s="117" t="s">
        <v>35</v>
      </c>
      <c r="E31" s="117"/>
      <c r="F31" s="37"/>
      <c r="G31" s="113"/>
      <c r="H31" s="113"/>
      <c r="I31" s="113"/>
      <c r="J31" s="110">
        <f t="shared" ref="J31:J32" si="9">J32</f>
        <v>284</v>
      </c>
      <c r="K31" s="110">
        <f t="shared" ref="K31:K32" si="10">K32</f>
        <v>301</v>
      </c>
      <c r="L31" s="110">
        <f t="shared" ref="L31:L32" si="11">L32</f>
        <v>313</v>
      </c>
    </row>
    <row r="32" spans="1:12" ht="380.25" customHeight="1">
      <c r="A32" s="26" t="str">
        <f>'Приложение 3'!A50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2" s="117" t="s">
        <v>204</v>
      </c>
      <c r="C32" s="117" t="s">
        <v>78</v>
      </c>
      <c r="D32" s="117" t="s">
        <v>35</v>
      </c>
      <c r="E32" s="117" t="s">
        <v>220</v>
      </c>
      <c r="F32" s="37"/>
      <c r="G32" s="113"/>
      <c r="H32" s="113"/>
      <c r="I32" s="113"/>
      <c r="J32" s="110">
        <f t="shared" si="9"/>
        <v>284</v>
      </c>
      <c r="K32" s="110">
        <f t="shared" si="10"/>
        <v>301</v>
      </c>
      <c r="L32" s="110">
        <f t="shared" si="11"/>
        <v>313</v>
      </c>
    </row>
    <row r="33" spans="1:12" ht="48.75" customHeight="1">
      <c r="A33" s="116" t="s">
        <v>210</v>
      </c>
      <c r="B33" s="117" t="s">
        <v>204</v>
      </c>
      <c r="C33" s="117" t="s">
        <v>78</v>
      </c>
      <c r="D33" s="117" t="s">
        <v>35</v>
      </c>
      <c r="E33" s="117" t="s">
        <v>220</v>
      </c>
      <c r="F33" s="37" t="s">
        <v>66</v>
      </c>
      <c r="G33" s="113"/>
      <c r="H33" s="113"/>
      <c r="I33" s="113"/>
      <c r="J33" s="110">
        <f t="shared" ref="J33:J36" si="12">J34</f>
        <v>284</v>
      </c>
      <c r="K33" s="110">
        <f t="shared" ref="K33:K36" si="13">K34</f>
        <v>301</v>
      </c>
      <c r="L33" s="110">
        <f t="shared" ref="L33:L36" si="14">L34</f>
        <v>313</v>
      </c>
    </row>
    <row r="34" spans="1:12" ht="41.4">
      <c r="A34" s="116" t="s">
        <v>44</v>
      </c>
      <c r="B34" s="117" t="s">
        <v>204</v>
      </c>
      <c r="C34" s="117" t="s">
        <v>78</v>
      </c>
      <c r="D34" s="117" t="s">
        <v>35</v>
      </c>
      <c r="E34" s="117" t="s">
        <v>220</v>
      </c>
      <c r="F34" s="37" t="s">
        <v>67</v>
      </c>
      <c r="G34" s="113"/>
      <c r="H34" s="113"/>
      <c r="I34" s="113"/>
      <c r="J34" s="110">
        <f t="shared" si="12"/>
        <v>284</v>
      </c>
      <c r="K34" s="110">
        <f t="shared" si="13"/>
        <v>301</v>
      </c>
      <c r="L34" s="110">
        <f t="shared" si="14"/>
        <v>313</v>
      </c>
    </row>
    <row r="35" spans="1:12" ht="14.4">
      <c r="A35" s="119" t="s">
        <v>53</v>
      </c>
      <c r="B35" s="117" t="s">
        <v>204</v>
      </c>
      <c r="C35" s="117" t="s">
        <v>78</v>
      </c>
      <c r="D35" s="117" t="s">
        <v>35</v>
      </c>
      <c r="E35" s="117" t="s">
        <v>220</v>
      </c>
      <c r="F35" s="37" t="s">
        <v>67</v>
      </c>
      <c r="G35" s="115" t="s">
        <v>43</v>
      </c>
      <c r="H35" s="115"/>
      <c r="I35" s="115"/>
      <c r="J35" s="110">
        <f t="shared" si="12"/>
        <v>284</v>
      </c>
      <c r="K35" s="110">
        <f t="shared" si="13"/>
        <v>301</v>
      </c>
      <c r="L35" s="110">
        <f t="shared" si="14"/>
        <v>313</v>
      </c>
    </row>
    <row r="36" spans="1:12" ht="14.4">
      <c r="A36" s="116" t="str">
        <f>'Приложение 3'!A47</f>
        <v>Дорожное хозяйство (дорожные фонды)</v>
      </c>
      <c r="B36" s="117" t="s">
        <v>204</v>
      </c>
      <c r="C36" s="117" t="s">
        <v>78</v>
      </c>
      <c r="D36" s="117" t="s">
        <v>35</v>
      </c>
      <c r="E36" s="117" t="s">
        <v>220</v>
      </c>
      <c r="F36" s="37" t="s">
        <v>67</v>
      </c>
      <c r="G36" s="115" t="s">
        <v>43</v>
      </c>
      <c r="H36" s="115" t="s">
        <v>56</v>
      </c>
      <c r="I36" s="115"/>
      <c r="J36" s="110">
        <f t="shared" si="12"/>
        <v>284</v>
      </c>
      <c r="K36" s="110">
        <f t="shared" si="13"/>
        <v>301</v>
      </c>
      <c r="L36" s="110">
        <f t="shared" si="14"/>
        <v>313</v>
      </c>
    </row>
    <row r="37" spans="1:12" ht="55.2">
      <c r="A37" s="116" t="s">
        <v>187</v>
      </c>
      <c r="B37" s="117" t="s">
        <v>204</v>
      </c>
      <c r="C37" s="117" t="s">
        <v>78</v>
      </c>
      <c r="D37" s="117" t="s">
        <v>35</v>
      </c>
      <c r="E37" s="117" t="s">
        <v>220</v>
      </c>
      <c r="F37" s="37" t="s">
        <v>67</v>
      </c>
      <c r="G37" s="115" t="s">
        <v>43</v>
      </c>
      <c r="H37" s="115" t="s">
        <v>56</v>
      </c>
      <c r="I37" s="121" t="s">
        <v>173</v>
      </c>
      <c r="J37" s="110">
        <f>'Приложение 3'!J52</f>
        <v>284</v>
      </c>
      <c r="K37" s="110">
        <f>'Приложение 3'!K52</f>
        <v>301</v>
      </c>
      <c r="L37" s="110">
        <f>'Приложение 3'!L52</f>
        <v>313</v>
      </c>
    </row>
    <row r="38" spans="1:12" ht="80.25" customHeight="1">
      <c r="A38" s="116" t="str">
        <f>'Приложение 3'!A10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38" s="117">
        <v>65</v>
      </c>
      <c r="C38" s="117"/>
      <c r="D38" s="117"/>
      <c r="E38" s="117"/>
      <c r="F38" s="114"/>
      <c r="G38" s="113"/>
      <c r="H38" s="113"/>
      <c r="I38" s="113"/>
      <c r="J38" s="110">
        <f>J39+J52</f>
        <v>3094.6</v>
      </c>
      <c r="K38" s="110">
        <f t="shared" ref="K38:L38" si="15">K39+K52</f>
        <v>2719.6000000000004</v>
      </c>
      <c r="L38" s="110">
        <f t="shared" si="15"/>
        <v>2779.5</v>
      </c>
    </row>
    <row r="39" spans="1:12" ht="14.4">
      <c r="A39" s="116" t="s">
        <v>38</v>
      </c>
      <c r="B39" s="117">
        <v>65</v>
      </c>
      <c r="C39" s="117">
        <v>1</v>
      </c>
      <c r="D39" s="117"/>
      <c r="E39" s="117"/>
      <c r="F39" s="114"/>
      <c r="G39" s="113"/>
      <c r="H39" s="113"/>
      <c r="I39" s="113"/>
      <c r="J39" s="110">
        <f>J40</f>
        <v>1050.5</v>
      </c>
      <c r="K39" s="110">
        <f>K40+K46</f>
        <v>1132.8</v>
      </c>
      <c r="L39" s="110">
        <f>L40+L46</f>
        <v>1034.2</v>
      </c>
    </row>
    <row r="40" spans="1:12" ht="28.5" customHeight="1">
      <c r="A40" s="116" t="s">
        <v>39</v>
      </c>
      <c r="B40" s="117">
        <v>65</v>
      </c>
      <c r="C40" s="117">
        <v>1</v>
      </c>
      <c r="D40" s="117" t="s">
        <v>62</v>
      </c>
      <c r="E40" s="117" t="s">
        <v>73</v>
      </c>
      <c r="F40" s="114"/>
      <c r="G40" s="113"/>
      <c r="H40" s="113"/>
      <c r="I40" s="113"/>
      <c r="J40" s="110">
        <f>J41</f>
        <v>1050.5</v>
      </c>
      <c r="K40" s="110">
        <f t="shared" ref="K40:L44" si="16">K41</f>
        <v>1048.3</v>
      </c>
      <c r="L40" s="110">
        <f t="shared" si="16"/>
        <v>862.2</v>
      </c>
    </row>
    <row r="41" spans="1:12" ht="82.8">
      <c r="A41" s="116" t="s">
        <v>40</v>
      </c>
      <c r="B41" s="117">
        <v>65</v>
      </c>
      <c r="C41" s="117">
        <v>1</v>
      </c>
      <c r="D41" s="117" t="s">
        <v>62</v>
      </c>
      <c r="E41" s="117" t="s">
        <v>73</v>
      </c>
      <c r="F41" s="114" t="s">
        <v>64</v>
      </c>
      <c r="G41" s="113"/>
      <c r="H41" s="113"/>
      <c r="I41" s="113"/>
      <c r="J41" s="110">
        <f t="shared" ref="J41:J44" si="17">J42</f>
        <v>1050.5</v>
      </c>
      <c r="K41" s="110">
        <f t="shared" si="16"/>
        <v>1048.3</v>
      </c>
      <c r="L41" s="110">
        <f t="shared" si="16"/>
        <v>862.2</v>
      </c>
    </row>
    <row r="42" spans="1:12" ht="41.4">
      <c r="A42" s="116" t="s">
        <v>41</v>
      </c>
      <c r="B42" s="117">
        <v>65</v>
      </c>
      <c r="C42" s="117">
        <v>1</v>
      </c>
      <c r="D42" s="117" t="s">
        <v>62</v>
      </c>
      <c r="E42" s="117" t="s">
        <v>73</v>
      </c>
      <c r="F42" s="114" t="s">
        <v>65</v>
      </c>
      <c r="G42" s="113"/>
      <c r="H42" s="113"/>
      <c r="I42" s="113"/>
      <c r="J42" s="110">
        <f t="shared" si="17"/>
        <v>1050.5</v>
      </c>
      <c r="K42" s="110">
        <f t="shared" si="16"/>
        <v>1048.3</v>
      </c>
      <c r="L42" s="110">
        <f t="shared" si="16"/>
        <v>862.2</v>
      </c>
    </row>
    <row r="43" spans="1:12" ht="14.4">
      <c r="A43" s="116" t="s">
        <v>34</v>
      </c>
      <c r="B43" s="117">
        <v>65</v>
      </c>
      <c r="C43" s="117">
        <v>1</v>
      </c>
      <c r="D43" s="117" t="s">
        <v>62</v>
      </c>
      <c r="E43" s="117" t="s">
        <v>73</v>
      </c>
      <c r="F43" s="114" t="s">
        <v>65</v>
      </c>
      <c r="G43" s="115" t="s">
        <v>35</v>
      </c>
      <c r="H43" s="115"/>
      <c r="I43" s="115"/>
      <c r="J43" s="110">
        <f t="shared" si="17"/>
        <v>1050.5</v>
      </c>
      <c r="K43" s="110">
        <f t="shared" si="16"/>
        <v>1048.3</v>
      </c>
      <c r="L43" s="110">
        <f t="shared" si="16"/>
        <v>862.2</v>
      </c>
    </row>
    <row r="44" spans="1:12" ht="55.2">
      <c r="A44" s="24" t="s">
        <v>36</v>
      </c>
      <c r="B44" s="117">
        <v>65</v>
      </c>
      <c r="C44" s="117">
        <v>1</v>
      </c>
      <c r="D44" s="117" t="s">
        <v>62</v>
      </c>
      <c r="E44" s="117" t="s">
        <v>73</v>
      </c>
      <c r="F44" s="114" t="s">
        <v>65</v>
      </c>
      <c r="G44" s="115" t="s">
        <v>35</v>
      </c>
      <c r="H44" s="115" t="s">
        <v>37</v>
      </c>
      <c r="I44" s="115"/>
      <c r="J44" s="110">
        <f t="shared" si="17"/>
        <v>1050.5</v>
      </c>
      <c r="K44" s="110">
        <f t="shared" si="16"/>
        <v>1048.3</v>
      </c>
      <c r="L44" s="110">
        <f t="shared" si="16"/>
        <v>862.2</v>
      </c>
    </row>
    <row r="45" spans="1:12" ht="55.2">
      <c r="A45" s="116" t="s">
        <v>187</v>
      </c>
      <c r="B45" s="117">
        <v>65</v>
      </c>
      <c r="C45" s="117">
        <v>1</v>
      </c>
      <c r="D45" s="117" t="s">
        <v>62</v>
      </c>
      <c r="E45" s="117" t="s">
        <v>73</v>
      </c>
      <c r="F45" s="114" t="s">
        <v>65</v>
      </c>
      <c r="G45" s="115" t="s">
        <v>35</v>
      </c>
      <c r="H45" s="115" t="s">
        <v>37</v>
      </c>
      <c r="I45" s="121" t="s">
        <v>173</v>
      </c>
      <c r="J45" s="110">
        <f>'Приложение 3'!J14</f>
        <v>1050.5</v>
      </c>
      <c r="K45" s="110">
        <f>'Приложение 3'!K14</f>
        <v>1048.3</v>
      </c>
      <c r="L45" s="110">
        <f>'Приложение 3'!L14</f>
        <v>862.2</v>
      </c>
    </row>
    <row r="46" spans="1:12" ht="14.4">
      <c r="A46" s="116" t="str">
        <f>'Приложение 4'!A90</f>
        <v xml:space="preserve"> Условно утвержденные расходы </v>
      </c>
      <c r="B46" s="117" t="s">
        <v>179</v>
      </c>
      <c r="C46" s="117" t="s">
        <v>8</v>
      </c>
      <c r="D46" s="117" t="s">
        <v>62</v>
      </c>
      <c r="E46" s="117" t="s">
        <v>180</v>
      </c>
      <c r="F46" s="114"/>
      <c r="G46" s="115"/>
      <c r="H46" s="115"/>
      <c r="I46" s="121"/>
      <c r="J46" s="110"/>
      <c r="K46" s="110">
        <f t="shared" ref="K46:L50" si="18">K47</f>
        <v>84.5</v>
      </c>
      <c r="L46" s="110">
        <f t="shared" si="18"/>
        <v>172</v>
      </c>
    </row>
    <row r="47" spans="1:12" ht="14.4">
      <c r="A47" s="116" t="str">
        <f>'Приложение 4'!A91</f>
        <v xml:space="preserve"> Иные бюджетные ассигнования </v>
      </c>
      <c r="B47" s="117" t="s">
        <v>179</v>
      </c>
      <c r="C47" s="117" t="s">
        <v>8</v>
      </c>
      <c r="D47" s="117" t="s">
        <v>62</v>
      </c>
      <c r="E47" s="117" t="s">
        <v>180</v>
      </c>
      <c r="F47" s="114" t="s">
        <v>68</v>
      </c>
      <c r="G47" s="115"/>
      <c r="H47" s="115"/>
      <c r="I47" s="121"/>
      <c r="J47" s="110"/>
      <c r="K47" s="110">
        <f t="shared" si="18"/>
        <v>84.5</v>
      </c>
      <c r="L47" s="110">
        <f t="shared" si="18"/>
        <v>172</v>
      </c>
    </row>
    <row r="48" spans="1:12" ht="14.4">
      <c r="A48" s="116" t="str">
        <f>'Приложение 4'!A92</f>
        <v xml:space="preserve"> Резервные средства </v>
      </c>
      <c r="B48" s="117" t="s">
        <v>179</v>
      </c>
      <c r="C48" s="117" t="s">
        <v>8</v>
      </c>
      <c r="D48" s="117" t="s">
        <v>62</v>
      </c>
      <c r="E48" s="117" t="s">
        <v>180</v>
      </c>
      <c r="F48" s="114" t="s">
        <v>70</v>
      </c>
      <c r="G48" s="115"/>
      <c r="H48" s="115"/>
      <c r="I48" s="121"/>
      <c r="J48" s="110"/>
      <c r="K48" s="110">
        <f t="shared" si="18"/>
        <v>84.5</v>
      </c>
      <c r="L48" s="110">
        <f t="shared" si="18"/>
        <v>172</v>
      </c>
    </row>
    <row r="49" spans="1:12" ht="14.4">
      <c r="A49" s="116" t="str">
        <f>'Приложение 4'!A84</f>
        <v xml:space="preserve"> Условно утвержденные расходы </v>
      </c>
      <c r="B49" s="117" t="s">
        <v>179</v>
      </c>
      <c r="C49" s="117" t="s">
        <v>8</v>
      </c>
      <c r="D49" s="117" t="s">
        <v>62</v>
      </c>
      <c r="E49" s="117" t="s">
        <v>180</v>
      </c>
      <c r="F49" s="114" t="s">
        <v>70</v>
      </c>
      <c r="G49" s="130" t="s">
        <v>178</v>
      </c>
      <c r="H49" s="115"/>
      <c r="I49" s="121"/>
      <c r="J49" s="110"/>
      <c r="K49" s="110">
        <f t="shared" si="18"/>
        <v>84.5</v>
      </c>
      <c r="L49" s="110">
        <f t="shared" si="18"/>
        <v>172</v>
      </c>
    </row>
    <row r="50" spans="1:12" ht="14.4">
      <c r="A50" s="116" t="str">
        <f>'Приложение 4'!A85</f>
        <v xml:space="preserve"> Условно утвержденные расходы </v>
      </c>
      <c r="B50" s="117" t="s">
        <v>179</v>
      </c>
      <c r="C50" s="117" t="s">
        <v>8</v>
      </c>
      <c r="D50" s="117" t="s">
        <v>62</v>
      </c>
      <c r="E50" s="117" t="s">
        <v>180</v>
      </c>
      <c r="F50" s="114" t="s">
        <v>70</v>
      </c>
      <c r="G50" s="130" t="s">
        <v>178</v>
      </c>
      <c r="H50" s="130" t="s">
        <v>178</v>
      </c>
      <c r="I50" s="121"/>
      <c r="J50" s="110"/>
      <c r="K50" s="110">
        <f t="shared" si="18"/>
        <v>84.5</v>
      </c>
      <c r="L50" s="110">
        <f t="shared" si="18"/>
        <v>172</v>
      </c>
    </row>
    <row r="51" spans="1:12" ht="55.2">
      <c r="A51" s="116" t="s">
        <v>187</v>
      </c>
      <c r="B51" s="117" t="s">
        <v>179</v>
      </c>
      <c r="C51" s="117" t="s">
        <v>8</v>
      </c>
      <c r="D51" s="117" t="s">
        <v>62</v>
      </c>
      <c r="E51" s="117" t="s">
        <v>180</v>
      </c>
      <c r="F51" s="114" t="s">
        <v>70</v>
      </c>
      <c r="G51" s="130" t="s">
        <v>178</v>
      </c>
      <c r="H51" s="130" t="s">
        <v>178</v>
      </c>
      <c r="I51" s="130" t="s">
        <v>173</v>
      </c>
      <c r="J51" s="110"/>
      <c r="K51" s="110">
        <f>'Приложение 4'!J92</f>
        <v>84.5</v>
      </c>
      <c r="L51" s="110">
        <f>'Приложение 4'!K92</f>
        <v>172</v>
      </c>
    </row>
    <row r="52" spans="1:12" ht="64.5" customHeight="1">
      <c r="A52" s="24" t="str">
        <f>'Приложение 3'!A17</f>
        <v>Расходы в рамках обеспечения деятельности Администрации Белозерьевского сельского поселения</v>
      </c>
      <c r="B52" s="117">
        <v>65</v>
      </c>
      <c r="C52" s="117">
        <v>2</v>
      </c>
      <c r="D52" s="117"/>
      <c r="E52" s="117"/>
      <c r="F52" s="37"/>
      <c r="G52" s="113"/>
      <c r="H52" s="113"/>
      <c r="I52" s="113"/>
      <c r="J52" s="110">
        <f>J53+J59</f>
        <v>2044.1</v>
      </c>
      <c r="K52" s="110">
        <f t="shared" ref="K52:L52" si="19">K53+K59</f>
        <v>1586.8000000000002</v>
      </c>
      <c r="L52" s="110">
        <f t="shared" si="19"/>
        <v>1745.3</v>
      </c>
    </row>
    <row r="53" spans="1:12" ht="41.4">
      <c r="A53" s="116" t="s">
        <v>45</v>
      </c>
      <c r="B53" s="117">
        <v>65</v>
      </c>
      <c r="C53" s="117">
        <v>2</v>
      </c>
      <c r="D53" s="117" t="s">
        <v>62</v>
      </c>
      <c r="E53" s="117" t="s">
        <v>74</v>
      </c>
      <c r="F53" s="37"/>
      <c r="G53" s="113"/>
      <c r="H53" s="113"/>
      <c r="I53" s="113"/>
      <c r="J53" s="110">
        <f>J54</f>
        <v>560.4</v>
      </c>
      <c r="K53" s="110">
        <f t="shared" ref="K53:L53" si="20">K54</f>
        <v>562.6</v>
      </c>
      <c r="L53" s="110">
        <f t="shared" si="20"/>
        <v>570</v>
      </c>
    </row>
    <row r="54" spans="1:12" ht="82.8">
      <c r="A54" s="116" t="s">
        <v>40</v>
      </c>
      <c r="B54" s="117">
        <v>65</v>
      </c>
      <c r="C54" s="117">
        <v>2</v>
      </c>
      <c r="D54" s="117" t="s">
        <v>62</v>
      </c>
      <c r="E54" s="117" t="s">
        <v>74</v>
      </c>
      <c r="F54" s="37" t="s">
        <v>64</v>
      </c>
      <c r="G54" s="113"/>
      <c r="H54" s="113"/>
      <c r="I54" s="113"/>
      <c r="J54" s="110">
        <f t="shared" ref="J54:J57" si="21">J55</f>
        <v>560.4</v>
      </c>
      <c r="K54" s="110">
        <f t="shared" ref="K54:K57" si="22">K55</f>
        <v>562.6</v>
      </c>
      <c r="L54" s="110">
        <f t="shared" ref="L54:L57" si="23">L55</f>
        <v>570</v>
      </c>
    </row>
    <row r="55" spans="1:12" ht="41.4">
      <c r="A55" s="116" t="s">
        <v>41</v>
      </c>
      <c r="B55" s="117">
        <v>65</v>
      </c>
      <c r="C55" s="117">
        <v>2</v>
      </c>
      <c r="D55" s="117" t="s">
        <v>62</v>
      </c>
      <c r="E55" s="117" t="s">
        <v>74</v>
      </c>
      <c r="F55" s="37" t="s">
        <v>65</v>
      </c>
      <c r="G55" s="113"/>
      <c r="H55" s="113"/>
      <c r="I55" s="113"/>
      <c r="J55" s="110">
        <f t="shared" si="21"/>
        <v>560.4</v>
      </c>
      <c r="K55" s="110">
        <f t="shared" si="22"/>
        <v>562.6</v>
      </c>
      <c r="L55" s="110">
        <f t="shared" si="23"/>
        <v>570</v>
      </c>
    </row>
    <row r="56" spans="1:12" ht="19.5" customHeight="1">
      <c r="A56" s="116" t="s">
        <v>34</v>
      </c>
      <c r="B56" s="117">
        <v>65</v>
      </c>
      <c r="C56" s="117">
        <v>2</v>
      </c>
      <c r="D56" s="117" t="s">
        <v>62</v>
      </c>
      <c r="E56" s="117" t="s">
        <v>74</v>
      </c>
      <c r="F56" s="37" t="s">
        <v>65</v>
      </c>
      <c r="G56" s="115" t="s">
        <v>35</v>
      </c>
      <c r="H56" s="115"/>
      <c r="I56" s="115"/>
      <c r="J56" s="110">
        <f t="shared" si="21"/>
        <v>560.4</v>
      </c>
      <c r="K56" s="110">
        <f t="shared" si="22"/>
        <v>562.6</v>
      </c>
      <c r="L56" s="110">
        <f t="shared" si="23"/>
        <v>570</v>
      </c>
    </row>
    <row r="57" spans="1:12" ht="91.5" customHeight="1">
      <c r="A57" s="24" t="s">
        <v>42</v>
      </c>
      <c r="B57" s="117">
        <v>65</v>
      </c>
      <c r="C57" s="117">
        <v>2</v>
      </c>
      <c r="D57" s="117" t="s">
        <v>62</v>
      </c>
      <c r="E57" s="117" t="s">
        <v>74</v>
      </c>
      <c r="F57" s="37" t="s">
        <v>65</v>
      </c>
      <c r="G57" s="115" t="s">
        <v>35</v>
      </c>
      <c r="H57" s="115" t="s">
        <v>43</v>
      </c>
      <c r="I57" s="115"/>
      <c r="J57" s="110">
        <f t="shared" si="21"/>
        <v>560.4</v>
      </c>
      <c r="K57" s="110">
        <f t="shared" si="22"/>
        <v>562.6</v>
      </c>
      <c r="L57" s="110">
        <f t="shared" si="23"/>
        <v>570</v>
      </c>
    </row>
    <row r="58" spans="1:12" ht="55.2">
      <c r="A58" s="116" t="s">
        <v>187</v>
      </c>
      <c r="B58" s="117">
        <v>65</v>
      </c>
      <c r="C58" s="117">
        <v>2</v>
      </c>
      <c r="D58" s="117" t="s">
        <v>62</v>
      </c>
      <c r="E58" s="117" t="s">
        <v>74</v>
      </c>
      <c r="F58" s="37" t="s">
        <v>65</v>
      </c>
      <c r="G58" s="115" t="s">
        <v>35</v>
      </c>
      <c r="H58" s="115" t="s">
        <v>43</v>
      </c>
      <c r="I58" s="121" t="s">
        <v>173</v>
      </c>
      <c r="J58" s="110">
        <f>'Приложение 3'!J20</f>
        <v>560.4</v>
      </c>
      <c r="K58" s="110">
        <f>'Приложение 3'!K20</f>
        <v>562.6</v>
      </c>
      <c r="L58" s="110">
        <f>'Приложение 3'!L20</f>
        <v>570</v>
      </c>
    </row>
    <row r="59" spans="1:12" ht="50.25" customHeight="1">
      <c r="A59" s="116" t="str">
        <f>'Приложение 3'!A21</f>
        <v>Расходы на обеспечение выполнения функций органов местного самоуправления</v>
      </c>
      <c r="B59" s="117" t="s">
        <v>179</v>
      </c>
      <c r="C59" s="117" t="s">
        <v>9</v>
      </c>
      <c r="D59" s="117" t="s">
        <v>62</v>
      </c>
      <c r="E59" s="117" t="s">
        <v>75</v>
      </c>
      <c r="F59" s="37"/>
      <c r="G59" s="115"/>
      <c r="H59" s="115"/>
      <c r="I59" s="121"/>
      <c r="J59" s="110">
        <f>J60+J65</f>
        <v>1483.7</v>
      </c>
      <c r="K59" s="110">
        <f>K60+K65</f>
        <v>1024.2</v>
      </c>
      <c r="L59" s="110">
        <f>L60+L65</f>
        <v>1175.3</v>
      </c>
    </row>
    <row r="60" spans="1:12" ht="45.75" customHeight="1">
      <c r="A60" s="116" t="s">
        <v>210</v>
      </c>
      <c r="B60" s="117">
        <v>65</v>
      </c>
      <c r="C60" s="117">
        <v>2</v>
      </c>
      <c r="D60" s="117" t="s">
        <v>62</v>
      </c>
      <c r="E60" s="117" t="s">
        <v>75</v>
      </c>
      <c r="F60" s="37" t="s">
        <v>66</v>
      </c>
      <c r="G60" s="113"/>
      <c r="H60" s="113"/>
      <c r="I60" s="113"/>
      <c r="J60" s="110">
        <f>J61</f>
        <v>1473.7</v>
      </c>
      <c r="K60" s="110">
        <f>K61</f>
        <v>1014.2</v>
      </c>
      <c r="L60" s="110">
        <f>L61</f>
        <v>1165.3</v>
      </c>
    </row>
    <row r="61" spans="1:12" ht="41.4">
      <c r="A61" s="116" t="s">
        <v>44</v>
      </c>
      <c r="B61" s="117">
        <v>65</v>
      </c>
      <c r="C61" s="117">
        <v>2</v>
      </c>
      <c r="D61" s="117" t="s">
        <v>62</v>
      </c>
      <c r="E61" s="117" t="s">
        <v>75</v>
      </c>
      <c r="F61" s="37" t="s">
        <v>67</v>
      </c>
      <c r="G61" s="113"/>
      <c r="H61" s="113"/>
      <c r="I61" s="113"/>
      <c r="J61" s="110">
        <f>J62</f>
        <v>1473.7</v>
      </c>
      <c r="K61" s="110">
        <f t="shared" ref="K61:K63" si="24">K62</f>
        <v>1014.2</v>
      </c>
      <c r="L61" s="110">
        <f t="shared" ref="L61:L63" si="25">L62</f>
        <v>1165.3</v>
      </c>
    </row>
    <row r="62" spans="1:12" ht="14.4">
      <c r="A62" s="116" t="s">
        <v>34</v>
      </c>
      <c r="B62" s="117">
        <v>65</v>
      </c>
      <c r="C62" s="117">
        <v>2</v>
      </c>
      <c r="D62" s="117" t="s">
        <v>62</v>
      </c>
      <c r="E62" s="117" t="s">
        <v>75</v>
      </c>
      <c r="F62" s="37" t="s">
        <v>67</v>
      </c>
      <c r="G62" s="115" t="s">
        <v>35</v>
      </c>
      <c r="H62" s="115"/>
      <c r="I62" s="115"/>
      <c r="J62" s="110">
        <f t="shared" ref="J62:J63" si="26">J63</f>
        <v>1473.7</v>
      </c>
      <c r="K62" s="110">
        <f t="shared" si="24"/>
        <v>1014.2</v>
      </c>
      <c r="L62" s="110">
        <f t="shared" si="25"/>
        <v>1165.3</v>
      </c>
    </row>
    <row r="63" spans="1:12" ht="91.5" customHeight="1">
      <c r="A63" s="24" t="s">
        <v>42</v>
      </c>
      <c r="B63" s="117">
        <v>65</v>
      </c>
      <c r="C63" s="117">
        <v>2</v>
      </c>
      <c r="D63" s="117" t="s">
        <v>62</v>
      </c>
      <c r="E63" s="117" t="s">
        <v>75</v>
      </c>
      <c r="F63" s="37" t="s">
        <v>67</v>
      </c>
      <c r="G63" s="115" t="s">
        <v>35</v>
      </c>
      <c r="H63" s="115" t="s">
        <v>43</v>
      </c>
      <c r="I63" s="115"/>
      <c r="J63" s="110">
        <f t="shared" si="26"/>
        <v>1473.7</v>
      </c>
      <c r="K63" s="110">
        <f t="shared" si="24"/>
        <v>1014.2</v>
      </c>
      <c r="L63" s="110">
        <f t="shared" si="25"/>
        <v>1165.3</v>
      </c>
    </row>
    <row r="64" spans="1:12" ht="55.2">
      <c r="A64" s="116" t="s">
        <v>187</v>
      </c>
      <c r="B64" s="117">
        <v>65</v>
      </c>
      <c r="C64" s="117">
        <v>2</v>
      </c>
      <c r="D64" s="117" t="s">
        <v>62</v>
      </c>
      <c r="E64" s="117" t="s">
        <v>75</v>
      </c>
      <c r="F64" s="37" t="s">
        <v>67</v>
      </c>
      <c r="G64" s="115" t="s">
        <v>35</v>
      </c>
      <c r="H64" s="115" t="s">
        <v>43</v>
      </c>
      <c r="I64" s="121" t="s">
        <v>173</v>
      </c>
      <c r="J64" s="110">
        <f>'Приложение 3'!J23</f>
        <v>1473.7</v>
      </c>
      <c r="K64" s="110">
        <f>'Приложение 3'!K23</f>
        <v>1014.2</v>
      </c>
      <c r="L64" s="110">
        <f>'Приложение 3'!L23</f>
        <v>1165.3</v>
      </c>
    </row>
    <row r="65" spans="1:12" ht="14.4">
      <c r="A65" s="116" t="s">
        <v>46</v>
      </c>
      <c r="B65" s="117">
        <v>65</v>
      </c>
      <c r="C65" s="117">
        <v>2</v>
      </c>
      <c r="D65" s="117" t="s">
        <v>62</v>
      </c>
      <c r="E65" s="117" t="s">
        <v>75</v>
      </c>
      <c r="F65" s="37" t="s">
        <v>68</v>
      </c>
      <c r="G65" s="113"/>
      <c r="H65" s="113"/>
      <c r="I65" s="113"/>
      <c r="J65" s="110">
        <f>J66</f>
        <v>10</v>
      </c>
      <c r="K65" s="110">
        <f t="shared" ref="K65:K68" si="27">K66</f>
        <v>10</v>
      </c>
      <c r="L65" s="110">
        <f t="shared" ref="L65:L68" si="28">L66</f>
        <v>10</v>
      </c>
    </row>
    <row r="66" spans="1:12" ht="27.6">
      <c r="A66" s="116" t="s">
        <v>47</v>
      </c>
      <c r="B66" s="117">
        <v>65</v>
      </c>
      <c r="C66" s="117">
        <v>2</v>
      </c>
      <c r="D66" s="117" t="s">
        <v>62</v>
      </c>
      <c r="E66" s="117" t="s">
        <v>75</v>
      </c>
      <c r="F66" s="37" t="s">
        <v>69</v>
      </c>
      <c r="G66" s="113"/>
      <c r="H66" s="113"/>
      <c r="I66" s="113"/>
      <c r="J66" s="110">
        <f t="shared" ref="J66:J68" si="29">J67</f>
        <v>10</v>
      </c>
      <c r="K66" s="110">
        <f t="shared" si="27"/>
        <v>10</v>
      </c>
      <c r="L66" s="110">
        <f t="shared" si="28"/>
        <v>10</v>
      </c>
    </row>
    <row r="67" spans="1:12" ht="14.4">
      <c r="A67" s="116" t="s">
        <v>34</v>
      </c>
      <c r="B67" s="117">
        <v>65</v>
      </c>
      <c r="C67" s="117">
        <v>2</v>
      </c>
      <c r="D67" s="117" t="s">
        <v>62</v>
      </c>
      <c r="E67" s="117" t="s">
        <v>75</v>
      </c>
      <c r="F67" s="37" t="s">
        <v>69</v>
      </c>
      <c r="G67" s="115" t="s">
        <v>35</v>
      </c>
      <c r="H67" s="115"/>
      <c r="I67" s="115"/>
      <c r="J67" s="110">
        <f t="shared" si="29"/>
        <v>10</v>
      </c>
      <c r="K67" s="110">
        <f t="shared" si="27"/>
        <v>10</v>
      </c>
      <c r="L67" s="110">
        <f t="shared" si="28"/>
        <v>10</v>
      </c>
    </row>
    <row r="68" spans="1:12" ht="92.25" customHeight="1">
      <c r="A68" s="24" t="s">
        <v>42</v>
      </c>
      <c r="B68" s="117">
        <v>65</v>
      </c>
      <c r="C68" s="117">
        <v>2</v>
      </c>
      <c r="D68" s="117" t="s">
        <v>62</v>
      </c>
      <c r="E68" s="117" t="s">
        <v>75</v>
      </c>
      <c r="F68" s="37" t="s">
        <v>69</v>
      </c>
      <c r="G68" s="115" t="s">
        <v>35</v>
      </c>
      <c r="H68" s="115" t="s">
        <v>43</v>
      </c>
      <c r="I68" s="115"/>
      <c r="J68" s="110">
        <f t="shared" si="29"/>
        <v>10</v>
      </c>
      <c r="K68" s="110">
        <f t="shared" si="27"/>
        <v>10</v>
      </c>
      <c r="L68" s="110">
        <f t="shared" si="28"/>
        <v>10</v>
      </c>
    </row>
    <row r="69" spans="1:12" ht="55.2">
      <c r="A69" s="116" t="s">
        <v>187</v>
      </c>
      <c r="B69" s="117">
        <v>65</v>
      </c>
      <c r="C69" s="117">
        <v>2</v>
      </c>
      <c r="D69" s="117" t="s">
        <v>62</v>
      </c>
      <c r="E69" s="117" t="s">
        <v>75</v>
      </c>
      <c r="F69" s="37" t="s">
        <v>69</v>
      </c>
      <c r="G69" s="115" t="s">
        <v>35</v>
      </c>
      <c r="H69" s="115" t="s">
        <v>43</v>
      </c>
      <c r="I69" s="121" t="s">
        <v>173</v>
      </c>
      <c r="J69" s="110">
        <f>'Приложение 3'!J25</f>
        <v>10</v>
      </c>
      <c r="K69" s="110">
        <f>'Приложение 3'!K25</f>
        <v>10</v>
      </c>
      <c r="L69" s="110">
        <f>'Приложение 3'!L25</f>
        <v>10</v>
      </c>
    </row>
    <row r="70" spans="1:12" ht="93" customHeight="1">
      <c r="A70" s="116" t="str">
        <f>'Приложение 3'!A70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70" s="117" t="s">
        <v>77</v>
      </c>
      <c r="C70" s="117"/>
      <c r="D70" s="117"/>
      <c r="E70" s="117"/>
      <c r="F70" s="37"/>
      <c r="G70" s="115"/>
      <c r="H70" s="115"/>
      <c r="I70" s="121"/>
      <c r="J70" s="110">
        <f>J71+J78+J95+J84</f>
        <v>759</v>
      </c>
      <c r="K70" s="110">
        <f>K71+K78+K95+K84</f>
        <v>819.6</v>
      </c>
      <c r="L70" s="110">
        <f>L71+L78+L95+L84</f>
        <v>993.8</v>
      </c>
    </row>
    <row r="71" spans="1:12" ht="108.75" customHeight="1">
      <c r="A71" s="116" t="str">
        <f>'Приложение 3'!A71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71" s="117" t="s">
        <v>77</v>
      </c>
      <c r="C71" s="117" t="s">
        <v>8</v>
      </c>
      <c r="D71" s="117"/>
      <c r="E71" s="117"/>
      <c r="F71" s="37"/>
      <c r="G71" s="115"/>
      <c r="H71" s="115"/>
      <c r="I71" s="121"/>
      <c r="J71" s="110">
        <f>J72</f>
        <v>110.7</v>
      </c>
      <c r="K71" s="110">
        <f>K72</f>
        <v>110.7</v>
      </c>
      <c r="L71" s="110">
        <f>L72</f>
        <v>110.7</v>
      </c>
    </row>
    <row r="72" spans="1:12" ht="47.25" customHeight="1">
      <c r="A72" s="116" t="str">
        <f>'Приложение 3'!A72</f>
        <v>Доплаты к пенсиям муниципальных служащих Республики Мордовия</v>
      </c>
      <c r="B72" s="117" t="s">
        <v>77</v>
      </c>
      <c r="C72" s="117" t="s">
        <v>8</v>
      </c>
      <c r="D72" s="117" t="s">
        <v>62</v>
      </c>
      <c r="E72" s="117" t="s">
        <v>80</v>
      </c>
      <c r="F72" s="37"/>
      <c r="G72" s="115"/>
      <c r="H72" s="115"/>
      <c r="I72" s="121"/>
      <c r="J72" s="110">
        <f t="shared" ref="J72:L76" si="30">J73</f>
        <v>110.7</v>
      </c>
      <c r="K72" s="110">
        <f t="shared" si="30"/>
        <v>110.7</v>
      </c>
      <c r="L72" s="110">
        <f t="shared" si="30"/>
        <v>110.7</v>
      </c>
    </row>
    <row r="73" spans="1:12" ht="33.75" customHeight="1">
      <c r="A73" s="116" t="str">
        <f>'Приложение 3'!A73</f>
        <v>Социальное обеспечение и иные выплаты населению</v>
      </c>
      <c r="B73" s="117" t="s">
        <v>77</v>
      </c>
      <c r="C73" s="117" t="s">
        <v>8</v>
      </c>
      <c r="D73" s="117" t="s">
        <v>62</v>
      </c>
      <c r="E73" s="117" t="s">
        <v>80</v>
      </c>
      <c r="F73" s="37" t="s">
        <v>71</v>
      </c>
      <c r="G73" s="115"/>
      <c r="H73" s="115"/>
      <c r="I73" s="121"/>
      <c r="J73" s="110">
        <f t="shared" si="30"/>
        <v>110.7</v>
      </c>
      <c r="K73" s="110">
        <f t="shared" si="30"/>
        <v>110.7</v>
      </c>
      <c r="L73" s="110">
        <f t="shared" si="30"/>
        <v>110.7</v>
      </c>
    </row>
    <row r="74" spans="1:12" ht="30.75" customHeight="1">
      <c r="A74" s="116" t="str">
        <f>'Приложение 3'!A74</f>
        <v>Публичные нормативные социальные выплаты гражданам</v>
      </c>
      <c r="B74" s="117" t="s">
        <v>77</v>
      </c>
      <c r="C74" s="117" t="s">
        <v>8</v>
      </c>
      <c r="D74" s="117" t="s">
        <v>62</v>
      </c>
      <c r="E74" s="117" t="s">
        <v>80</v>
      </c>
      <c r="F74" s="37" t="s">
        <v>72</v>
      </c>
      <c r="G74" s="115"/>
      <c r="H74" s="115"/>
      <c r="I74" s="121"/>
      <c r="J74" s="110">
        <f t="shared" si="30"/>
        <v>110.7</v>
      </c>
      <c r="K74" s="110">
        <f t="shared" si="30"/>
        <v>110.7</v>
      </c>
      <c r="L74" s="110">
        <f t="shared" si="30"/>
        <v>110.7</v>
      </c>
    </row>
    <row r="75" spans="1:12" ht="14.4">
      <c r="A75" s="116" t="str">
        <f>'Приложение 3'!A68</f>
        <v>Социальная политика</v>
      </c>
      <c r="B75" s="117" t="s">
        <v>77</v>
      </c>
      <c r="C75" s="117" t="s">
        <v>8</v>
      </c>
      <c r="D75" s="117" t="s">
        <v>62</v>
      </c>
      <c r="E75" s="117" t="s">
        <v>80</v>
      </c>
      <c r="F75" s="37" t="s">
        <v>72</v>
      </c>
      <c r="G75" s="132" t="s">
        <v>17</v>
      </c>
      <c r="H75" s="115"/>
      <c r="I75" s="121"/>
      <c r="J75" s="110">
        <f t="shared" si="30"/>
        <v>110.7</v>
      </c>
      <c r="K75" s="110">
        <f t="shared" si="30"/>
        <v>110.7</v>
      </c>
      <c r="L75" s="110">
        <f t="shared" si="30"/>
        <v>110.7</v>
      </c>
    </row>
    <row r="76" spans="1:12" ht="14.4">
      <c r="A76" s="116" t="str">
        <f>'Приложение 3'!A69</f>
        <v xml:space="preserve"> Пенсионное обеспечение</v>
      </c>
      <c r="B76" s="117" t="s">
        <v>77</v>
      </c>
      <c r="C76" s="117" t="s">
        <v>8</v>
      </c>
      <c r="D76" s="117" t="s">
        <v>62</v>
      </c>
      <c r="E76" s="117" t="s">
        <v>80</v>
      </c>
      <c r="F76" s="37" t="s">
        <v>72</v>
      </c>
      <c r="G76" s="132" t="s">
        <v>17</v>
      </c>
      <c r="H76" s="132" t="s">
        <v>35</v>
      </c>
      <c r="I76" s="121"/>
      <c r="J76" s="110">
        <f t="shared" si="30"/>
        <v>110.7</v>
      </c>
      <c r="K76" s="110">
        <f t="shared" si="30"/>
        <v>110.7</v>
      </c>
      <c r="L76" s="110">
        <f t="shared" si="30"/>
        <v>110.7</v>
      </c>
    </row>
    <row r="77" spans="1:12" ht="57.75" customHeight="1">
      <c r="A77" s="116" t="str">
        <f>A69</f>
        <v>Администрация Белозерьевского сельского поселения Ромодановского муниципального района Республики Мордовия</v>
      </c>
      <c r="B77" s="117" t="s">
        <v>77</v>
      </c>
      <c r="C77" s="117" t="s">
        <v>8</v>
      </c>
      <c r="D77" s="117" t="s">
        <v>62</v>
      </c>
      <c r="E77" s="117" t="s">
        <v>80</v>
      </c>
      <c r="F77" s="37" t="s">
        <v>72</v>
      </c>
      <c r="G77" s="132" t="s">
        <v>17</v>
      </c>
      <c r="H77" s="132" t="s">
        <v>35</v>
      </c>
      <c r="I77" s="134" t="s">
        <v>173</v>
      </c>
      <c r="J77" s="110">
        <f>'Приложение 3'!J74</f>
        <v>110.7</v>
      </c>
      <c r="K77" s="110">
        <f>'Приложение 3'!K74</f>
        <v>110.7</v>
      </c>
      <c r="L77" s="110">
        <f>'Приложение 3'!L74</f>
        <v>110.7</v>
      </c>
    </row>
    <row r="78" spans="1:12" ht="82.5" customHeight="1">
      <c r="A78" s="116" t="str">
        <f>'Приложение 3'!A34</f>
        <v>Резервный фонд администрации Белозерьевского сельского поселения Ромодановского муниципального района Республики Мордовия</v>
      </c>
      <c r="B78" s="117" t="s">
        <v>77</v>
      </c>
      <c r="C78" s="117" t="s">
        <v>8</v>
      </c>
      <c r="D78" s="117" t="s">
        <v>62</v>
      </c>
      <c r="E78" s="117" t="s">
        <v>79</v>
      </c>
      <c r="F78" s="37"/>
      <c r="G78" s="113"/>
      <c r="H78" s="113"/>
      <c r="I78" s="113"/>
      <c r="J78" s="110">
        <f t="shared" ref="J78:L81" si="31">J79</f>
        <v>50</v>
      </c>
      <c r="K78" s="110">
        <f t="shared" si="31"/>
        <v>50</v>
      </c>
      <c r="L78" s="110">
        <f t="shared" si="31"/>
        <v>50</v>
      </c>
    </row>
    <row r="79" spans="1:12" ht="19.5" customHeight="1">
      <c r="A79" s="116" t="str">
        <f>'Приложение 3'!A35</f>
        <v>Иные бюджетные ассигнования</v>
      </c>
      <c r="B79" s="117" t="s">
        <v>77</v>
      </c>
      <c r="C79" s="117" t="s">
        <v>8</v>
      </c>
      <c r="D79" s="117" t="s">
        <v>62</v>
      </c>
      <c r="E79" s="117" t="s">
        <v>79</v>
      </c>
      <c r="F79" s="37" t="s">
        <v>68</v>
      </c>
      <c r="G79" s="113"/>
      <c r="H79" s="113"/>
      <c r="I79" s="113"/>
      <c r="J79" s="110">
        <f t="shared" si="31"/>
        <v>50</v>
      </c>
      <c r="K79" s="110">
        <f t="shared" ref="K79:K81" si="32">K80</f>
        <v>50</v>
      </c>
      <c r="L79" s="110">
        <f t="shared" ref="L79:L81" si="33">L80</f>
        <v>50</v>
      </c>
    </row>
    <row r="80" spans="1:12" ht="14.4">
      <c r="A80" s="116" t="s">
        <v>50</v>
      </c>
      <c r="B80" s="117" t="s">
        <v>77</v>
      </c>
      <c r="C80" s="117" t="s">
        <v>8</v>
      </c>
      <c r="D80" s="117" t="s">
        <v>62</v>
      </c>
      <c r="E80" s="117" t="s">
        <v>79</v>
      </c>
      <c r="F80" s="37" t="s">
        <v>70</v>
      </c>
      <c r="G80" s="113"/>
      <c r="H80" s="113"/>
      <c r="I80" s="113"/>
      <c r="J80" s="110">
        <f t="shared" si="31"/>
        <v>50</v>
      </c>
      <c r="K80" s="110">
        <f t="shared" si="32"/>
        <v>50</v>
      </c>
      <c r="L80" s="110">
        <f t="shared" si="33"/>
        <v>50</v>
      </c>
    </row>
    <row r="81" spans="1:12" ht="14.4">
      <c r="A81" s="116" t="s">
        <v>34</v>
      </c>
      <c r="B81" s="117" t="s">
        <v>77</v>
      </c>
      <c r="C81" s="117" t="s">
        <v>8</v>
      </c>
      <c r="D81" s="117" t="s">
        <v>62</v>
      </c>
      <c r="E81" s="117" t="s">
        <v>79</v>
      </c>
      <c r="F81" s="37" t="s">
        <v>70</v>
      </c>
      <c r="G81" s="115" t="s">
        <v>35</v>
      </c>
      <c r="H81" s="115"/>
      <c r="I81" s="115"/>
      <c r="J81" s="110">
        <f t="shared" si="31"/>
        <v>50</v>
      </c>
      <c r="K81" s="110">
        <f t="shared" si="32"/>
        <v>50</v>
      </c>
      <c r="L81" s="110">
        <f t="shared" si="33"/>
        <v>50</v>
      </c>
    </row>
    <row r="82" spans="1:12" ht="14.4">
      <c r="A82" s="24" t="s">
        <v>49</v>
      </c>
      <c r="B82" s="117" t="s">
        <v>77</v>
      </c>
      <c r="C82" s="117" t="s">
        <v>8</v>
      </c>
      <c r="D82" s="117" t="s">
        <v>62</v>
      </c>
      <c r="E82" s="117" t="s">
        <v>79</v>
      </c>
      <c r="F82" s="37" t="s">
        <v>70</v>
      </c>
      <c r="G82" s="115" t="s">
        <v>35</v>
      </c>
      <c r="H82" s="115" t="s">
        <v>18</v>
      </c>
      <c r="I82" s="115"/>
      <c r="J82" s="110">
        <f>J83</f>
        <v>50</v>
      </c>
      <c r="K82" s="110">
        <f>K83</f>
        <v>50</v>
      </c>
      <c r="L82" s="110">
        <f>L83</f>
        <v>50</v>
      </c>
    </row>
    <row r="83" spans="1:12" ht="65.25" customHeight="1">
      <c r="A83" s="24" t="str">
        <f>A100</f>
        <v>Администрация Белозерьевского сельского поселения Ромодановского муниципального района Республики Мордовия</v>
      </c>
      <c r="B83" s="117" t="s">
        <v>77</v>
      </c>
      <c r="C83" s="117" t="s">
        <v>8</v>
      </c>
      <c r="D83" s="117" t="s">
        <v>62</v>
      </c>
      <c r="E83" s="117" t="s">
        <v>79</v>
      </c>
      <c r="F83" s="37" t="s">
        <v>70</v>
      </c>
      <c r="G83" s="132" t="s">
        <v>35</v>
      </c>
      <c r="H83" s="132" t="s">
        <v>18</v>
      </c>
      <c r="I83" s="132" t="s">
        <v>173</v>
      </c>
      <c r="J83" s="110">
        <v>50</v>
      </c>
      <c r="K83" s="110">
        <v>50</v>
      </c>
      <c r="L83" s="110">
        <v>50</v>
      </c>
    </row>
    <row r="84" spans="1:12" ht="108" customHeight="1">
      <c r="A84" s="24" t="str">
        <f>'Приложение 3'!A41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4" s="117" t="s">
        <v>77</v>
      </c>
      <c r="C84" s="117" t="s">
        <v>8</v>
      </c>
      <c r="D84" s="117" t="s">
        <v>62</v>
      </c>
      <c r="E84" s="117" t="s">
        <v>149</v>
      </c>
      <c r="F84" s="37"/>
      <c r="G84" s="132"/>
      <c r="H84" s="132"/>
      <c r="I84" s="132"/>
      <c r="J84" s="110">
        <f>J85+J90</f>
        <v>595.1</v>
      </c>
      <c r="K84" s="110">
        <f>K85+K90</f>
        <v>655.5</v>
      </c>
      <c r="L84" s="110">
        <f>L85+L90</f>
        <v>829.6</v>
      </c>
    </row>
    <row r="85" spans="1:12" ht="123" customHeight="1">
      <c r="A85" s="116" t="str">
        <f>'Приложение 3'!A42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117" t="s">
        <v>77</v>
      </c>
      <c r="C85" s="117" t="s">
        <v>8</v>
      </c>
      <c r="D85" s="117" t="s">
        <v>62</v>
      </c>
      <c r="E85" s="117" t="s">
        <v>149</v>
      </c>
      <c r="F85" s="37" t="s">
        <v>64</v>
      </c>
      <c r="G85" s="113"/>
      <c r="H85" s="113"/>
      <c r="I85" s="113"/>
      <c r="J85" s="110">
        <f t="shared" ref="J85:L88" si="34">J86</f>
        <v>592.1</v>
      </c>
      <c r="K85" s="110">
        <f t="shared" si="34"/>
        <v>652.5</v>
      </c>
      <c r="L85" s="110">
        <f t="shared" si="34"/>
        <v>826.6</v>
      </c>
    </row>
    <row r="86" spans="1:12" ht="46.5" customHeight="1">
      <c r="A86" s="116" t="str">
        <f>'Приложение 3'!A43</f>
        <v>Расходы на выплаты персоналу государственных (муниципальных) органов</v>
      </c>
      <c r="B86" s="117" t="s">
        <v>77</v>
      </c>
      <c r="C86" s="117" t="s">
        <v>8</v>
      </c>
      <c r="D86" s="117" t="s">
        <v>62</v>
      </c>
      <c r="E86" s="117" t="s">
        <v>149</v>
      </c>
      <c r="F86" s="37" t="s">
        <v>65</v>
      </c>
      <c r="G86" s="113"/>
      <c r="H86" s="113"/>
      <c r="I86" s="113"/>
      <c r="J86" s="110">
        <f t="shared" si="34"/>
        <v>592.1</v>
      </c>
      <c r="K86" s="110">
        <f t="shared" si="34"/>
        <v>652.5</v>
      </c>
      <c r="L86" s="110">
        <f t="shared" si="34"/>
        <v>826.6</v>
      </c>
    </row>
    <row r="87" spans="1:12" ht="18.75" customHeight="1">
      <c r="A87" s="146" t="str">
        <f>'Приложение 3'!A37</f>
        <v>Национальная оборона</v>
      </c>
      <c r="B87" s="117" t="s">
        <v>77</v>
      </c>
      <c r="C87" s="117" t="s">
        <v>8</v>
      </c>
      <c r="D87" s="117" t="s">
        <v>62</v>
      </c>
      <c r="E87" s="117" t="s">
        <v>149</v>
      </c>
      <c r="F87" s="37" t="s">
        <v>65</v>
      </c>
      <c r="G87" s="145" t="s">
        <v>37</v>
      </c>
      <c r="H87" s="113"/>
      <c r="I87" s="113"/>
      <c r="J87" s="110">
        <f t="shared" si="34"/>
        <v>592.1</v>
      </c>
      <c r="K87" s="110">
        <f t="shared" si="34"/>
        <v>652.5</v>
      </c>
      <c r="L87" s="110">
        <f t="shared" si="34"/>
        <v>826.6</v>
      </c>
    </row>
    <row r="88" spans="1:12" ht="32.25" customHeight="1">
      <c r="A88" s="116" t="str">
        <f>A93</f>
        <v>Мобилизационная и вневойсковая подготовка</v>
      </c>
      <c r="B88" s="117" t="s">
        <v>77</v>
      </c>
      <c r="C88" s="117" t="s">
        <v>8</v>
      </c>
      <c r="D88" s="117" t="s">
        <v>62</v>
      </c>
      <c r="E88" s="117" t="s">
        <v>149</v>
      </c>
      <c r="F88" s="37" t="s">
        <v>65</v>
      </c>
      <c r="G88" s="145" t="s">
        <v>37</v>
      </c>
      <c r="H88" s="115" t="str">
        <f>H93</f>
        <v>03</v>
      </c>
      <c r="I88" s="113"/>
      <c r="J88" s="110">
        <f t="shared" si="34"/>
        <v>592.1</v>
      </c>
      <c r="K88" s="110">
        <f t="shared" si="34"/>
        <v>652.5</v>
      </c>
      <c r="L88" s="110">
        <f t="shared" si="34"/>
        <v>826.6</v>
      </c>
    </row>
    <row r="89" spans="1:12" ht="65.25" customHeight="1">
      <c r="A89" s="24" t="str">
        <f>A94</f>
        <v>Администрация Белозерьевского сельского поселения Ромодановского муниципального района Республики Мордовия</v>
      </c>
      <c r="B89" s="117" t="s">
        <v>77</v>
      </c>
      <c r="C89" s="117" t="s">
        <v>8</v>
      </c>
      <c r="D89" s="117" t="s">
        <v>62</v>
      </c>
      <c r="E89" s="117" t="s">
        <v>149</v>
      </c>
      <c r="F89" s="37" t="s">
        <v>65</v>
      </c>
      <c r="G89" s="145" t="s">
        <v>37</v>
      </c>
      <c r="H89" s="115" t="str">
        <f>H88</f>
        <v>03</v>
      </c>
      <c r="I89" s="113">
        <v>911</v>
      </c>
      <c r="J89" s="110">
        <f>'Приложение 3'!J43</f>
        <v>592.1</v>
      </c>
      <c r="K89" s="110">
        <f>'Приложение 3'!K43</f>
        <v>652.5</v>
      </c>
      <c r="L89" s="110">
        <f>'Приложение 3'!L43</f>
        <v>826.6</v>
      </c>
    </row>
    <row r="90" spans="1:12" ht="51.75" customHeight="1">
      <c r="A90" s="24" t="str">
        <f>'Приложение 3'!A44</f>
        <v>Закупка товаров, работ и услуг для обеспечения государственных (муниципальных) нужд</v>
      </c>
      <c r="B90" s="117" t="s">
        <v>77</v>
      </c>
      <c r="C90" s="117" t="s">
        <v>8</v>
      </c>
      <c r="D90" s="117" t="s">
        <v>62</v>
      </c>
      <c r="E90" s="117" t="s">
        <v>149</v>
      </c>
      <c r="F90" s="37" t="s">
        <v>66</v>
      </c>
      <c r="G90" s="113"/>
      <c r="H90" s="113"/>
      <c r="I90" s="113"/>
      <c r="J90" s="110">
        <f t="shared" ref="J90:L93" si="35">J91</f>
        <v>3</v>
      </c>
      <c r="K90" s="110">
        <f t="shared" si="35"/>
        <v>3</v>
      </c>
      <c r="L90" s="110">
        <f t="shared" si="35"/>
        <v>3</v>
      </c>
    </row>
    <row r="91" spans="1:12" ht="63" customHeight="1">
      <c r="A91" s="116" t="str">
        <f>'Приложение 3'!A45</f>
        <v>Иные закупки товаров, работ и услуг для обеспечения государственных (муниципальных) нужд</v>
      </c>
      <c r="B91" s="117" t="s">
        <v>77</v>
      </c>
      <c r="C91" s="117" t="s">
        <v>8</v>
      </c>
      <c r="D91" s="117" t="s">
        <v>62</v>
      </c>
      <c r="E91" s="117" t="s">
        <v>149</v>
      </c>
      <c r="F91" s="37" t="s">
        <v>67</v>
      </c>
      <c r="G91" s="115"/>
      <c r="H91" s="115"/>
      <c r="I91" s="115"/>
      <c r="J91" s="110">
        <f t="shared" si="35"/>
        <v>3</v>
      </c>
      <c r="K91" s="110">
        <f t="shared" si="35"/>
        <v>3</v>
      </c>
      <c r="L91" s="110">
        <f t="shared" si="35"/>
        <v>3</v>
      </c>
    </row>
    <row r="92" spans="1:12" ht="18.75" customHeight="1">
      <c r="A92" s="116" t="str">
        <f>'Приложение 3'!A37</f>
        <v>Национальная оборона</v>
      </c>
      <c r="B92" s="117" t="s">
        <v>77</v>
      </c>
      <c r="C92" s="117" t="s">
        <v>8</v>
      </c>
      <c r="D92" s="117" t="s">
        <v>62</v>
      </c>
      <c r="E92" s="117" t="s">
        <v>149</v>
      </c>
      <c r="F92" s="37" t="s">
        <v>67</v>
      </c>
      <c r="G92" s="145" t="s">
        <v>37</v>
      </c>
      <c r="H92" s="115"/>
      <c r="I92" s="115"/>
      <c r="J92" s="110">
        <f t="shared" si="35"/>
        <v>3</v>
      </c>
      <c r="K92" s="110">
        <f t="shared" si="35"/>
        <v>3</v>
      </c>
      <c r="L92" s="110">
        <f t="shared" si="35"/>
        <v>3</v>
      </c>
    </row>
    <row r="93" spans="1:12" ht="32.25" customHeight="1">
      <c r="A93" s="116" t="s">
        <v>211</v>
      </c>
      <c r="B93" s="117" t="s">
        <v>77</v>
      </c>
      <c r="C93" s="117" t="s">
        <v>8</v>
      </c>
      <c r="D93" s="117" t="s">
        <v>62</v>
      </c>
      <c r="E93" s="117" t="s">
        <v>149</v>
      </c>
      <c r="F93" s="37" t="s">
        <v>67</v>
      </c>
      <c r="G93" s="115" t="s">
        <v>37</v>
      </c>
      <c r="H93" s="115" t="s">
        <v>52</v>
      </c>
      <c r="I93" s="115"/>
      <c r="J93" s="110">
        <f t="shared" si="35"/>
        <v>3</v>
      </c>
      <c r="K93" s="110">
        <f t="shared" si="35"/>
        <v>3</v>
      </c>
      <c r="L93" s="110">
        <f t="shared" si="35"/>
        <v>3</v>
      </c>
    </row>
    <row r="94" spans="1:12" ht="65.25" customHeight="1">
      <c r="A94" s="116" t="s">
        <v>187</v>
      </c>
      <c r="B94" s="117" t="s">
        <v>77</v>
      </c>
      <c r="C94" s="117" t="s">
        <v>8</v>
      </c>
      <c r="D94" s="117" t="s">
        <v>62</v>
      </c>
      <c r="E94" s="117" t="s">
        <v>149</v>
      </c>
      <c r="F94" s="37" t="s">
        <v>67</v>
      </c>
      <c r="G94" s="115" t="s">
        <v>37</v>
      </c>
      <c r="H94" s="115" t="s">
        <v>52</v>
      </c>
      <c r="I94" s="121" t="s">
        <v>173</v>
      </c>
      <c r="J94" s="110">
        <f>'Приложение 3'!J45</f>
        <v>3</v>
      </c>
      <c r="K94" s="110">
        <f>'Приложение 3'!K45</f>
        <v>3</v>
      </c>
      <c r="L94" s="110">
        <f>'Приложение 3'!L44</f>
        <v>3</v>
      </c>
    </row>
    <row r="95" spans="1:12" ht="195" customHeight="1">
      <c r="A95" s="116" t="str">
        <f>'Приложение 3'!A28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5" s="117" t="s">
        <v>77</v>
      </c>
      <c r="C95" s="117" t="s">
        <v>8</v>
      </c>
      <c r="D95" s="117" t="s">
        <v>62</v>
      </c>
      <c r="E95" s="117" t="s">
        <v>76</v>
      </c>
      <c r="F95" s="37"/>
      <c r="G95" s="113"/>
      <c r="H95" s="113"/>
      <c r="I95" s="113"/>
      <c r="J95" s="110">
        <f>J96</f>
        <v>3.2</v>
      </c>
      <c r="K95" s="110">
        <f>K97</f>
        <v>3.4</v>
      </c>
      <c r="L95" s="110">
        <f>L96</f>
        <v>3.5</v>
      </c>
    </row>
    <row r="96" spans="1:12" ht="45.75" customHeight="1">
      <c r="A96" s="116" t="str">
        <f>'Приложение 3'!A29</f>
        <v>Закупка товаров, работ и услуг для обеспечения государственных (муниципальных) нужд</v>
      </c>
      <c r="B96" s="117" t="s">
        <v>77</v>
      </c>
      <c r="C96" s="117" t="s">
        <v>8</v>
      </c>
      <c r="D96" s="117" t="s">
        <v>62</v>
      </c>
      <c r="E96" s="117" t="s">
        <v>76</v>
      </c>
      <c r="F96" s="37" t="s">
        <v>66</v>
      </c>
      <c r="G96" s="145"/>
      <c r="H96" s="115"/>
      <c r="I96" s="115"/>
      <c r="J96" s="110">
        <f>J97</f>
        <v>3.2</v>
      </c>
      <c r="K96" s="110">
        <f>K97</f>
        <v>3.4</v>
      </c>
      <c r="L96" s="110">
        <f>L97</f>
        <v>3.5</v>
      </c>
    </row>
    <row r="97" spans="1:12" ht="60" customHeight="1">
      <c r="A97" s="116" t="str">
        <f>'Приложение 3'!A30</f>
        <v>Иные закупки товаров, работ и услуг для обеспечения государственных (муниципальных) нужд</v>
      </c>
      <c r="B97" s="117" t="s">
        <v>77</v>
      </c>
      <c r="C97" s="117" t="s">
        <v>8</v>
      </c>
      <c r="D97" s="117" t="s">
        <v>62</v>
      </c>
      <c r="E97" s="117" t="s">
        <v>76</v>
      </c>
      <c r="F97" s="37" t="s">
        <v>67</v>
      </c>
      <c r="G97" s="115"/>
      <c r="H97" s="115"/>
      <c r="I97" s="115"/>
      <c r="J97" s="110">
        <f>J98</f>
        <v>3.2</v>
      </c>
      <c r="K97" s="110">
        <f>K99</f>
        <v>3.4</v>
      </c>
      <c r="L97" s="110">
        <f>L98</f>
        <v>3.5</v>
      </c>
    </row>
    <row r="98" spans="1:12" ht="14.4">
      <c r="A98" s="116" t="str">
        <f>'Приложение 3'!A8</f>
        <v>Общегосударственные вопросы</v>
      </c>
      <c r="B98" s="117" t="s">
        <v>77</v>
      </c>
      <c r="C98" s="117" t="s">
        <v>8</v>
      </c>
      <c r="D98" s="117" t="s">
        <v>62</v>
      </c>
      <c r="E98" s="117" t="s">
        <v>76</v>
      </c>
      <c r="F98" s="37" t="s">
        <v>67</v>
      </c>
      <c r="G98" s="145" t="s">
        <v>35</v>
      </c>
      <c r="H98" s="115"/>
      <c r="I98" s="121"/>
      <c r="J98" s="110">
        <f>J99</f>
        <v>3.2</v>
      </c>
      <c r="K98" s="110">
        <f>K99</f>
        <v>3.4</v>
      </c>
      <c r="L98" s="110">
        <f>L99</f>
        <v>3.5</v>
      </c>
    </row>
    <row r="99" spans="1:12" ht="93.75" customHeight="1">
      <c r="A99" s="24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9" s="117" t="s">
        <v>77</v>
      </c>
      <c r="C99" s="117" t="s">
        <v>8</v>
      </c>
      <c r="D99" s="117" t="s">
        <v>62</v>
      </c>
      <c r="E99" s="117" t="s">
        <v>76</v>
      </c>
      <c r="F99" s="37" t="s">
        <v>67</v>
      </c>
      <c r="G99" s="132" t="s">
        <v>35</v>
      </c>
      <c r="H99" s="132" t="s">
        <v>43</v>
      </c>
      <c r="I99" s="115"/>
      <c r="J99" s="110">
        <f>J100</f>
        <v>3.2</v>
      </c>
      <c r="K99" s="110">
        <f>K100</f>
        <v>3.4</v>
      </c>
      <c r="L99" s="110">
        <f>L100</f>
        <v>3.5</v>
      </c>
    </row>
    <row r="100" spans="1:12" ht="60" customHeight="1">
      <c r="A100" s="116" t="s">
        <v>187</v>
      </c>
      <c r="B100" s="117" t="s">
        <v>77</v>
      </c>
      <c r="C100" s="117" t="s">
        <v>8</v>
      </c>
      <c r="D100" s="117" t="s">
        <v>62</v>
      </c>
      <c r="E100" s="117" t="s">
        <v>76</v>
      </c>
      <c r="F100" s="37" t="s">
        <v>67</v>
      </c>
      <c r="G100" s="115" t="s">
        <v>35</v>
      </c>
      <c r="H100" s="132" t="s">
        <v>43</v>
      </c>
      <c r="I100" s="121" t="s">
        <v>173</v>
      </c>
      <c r="J100" s="110">
        <f>'Приложение 3'!J30</f>
        <v>3.2</v>
      </c>
      <c r="K100" s="110">
        <f>'Приложение 3'!K30</f>
        <v>3.4</v>
      </c>
      <c r="L100" s="110">
        <f>'Приложение 3'!L30</f>
        <v>3.5</v>
      </c>
    </row>
  </sheetData>
  <autoFilter ref="A1:L100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79:A80">
    <cfRule type="expression" dxfId="3" priority="13" stopIfTrue="1">
      <formula>$F79=""</formula>
    </cfRule>
    <cfRule type="expression" dxfId="2" priority="14" stopIfTrue="1">
      <formula>#REF!&lt;&gt;""</formula>
    </cfRule>
    <cfRule type="expression" dxfId="1" priority="15" stopIfTrue="1">
      <formula>AND($G79="",$F79&lt;&gt;"")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E29" sqref="E29"/>
    </sheetView>
  </sheetViews>
  <sheetFormatPr defaultColWidth="9.33203125" defaultRowHeight="13.2"/>
  <cols>
    <col min="1" max="1" width="58.6640625" style="42" customWidth="1"/>
    <col min="2" max="2" width="125" style="42" customWidth="1"/>
    <col min="3" max="3" width="27" style="42" customWidth="1"/>
    <col min="4" max="4" width="30.77734375" style="42" customWidth="1"/>
    <col min="5" max="5" width="27.44140625" style="42" customWidth="1"/>
    <col min="6" max="6" width="41.77734375" style="43" customWidth="1"/>
    <col min="7" max="7" width="23.6640625" style="42" customWidth="1"/>
    <col min="8" max="8" width="19.44140625" style="42" customWidth="1"/>
    <col min="9" max="9" width="25.44140625" style="42" customWidth="1"/>
    <col min="10" max="16384" width="9.33203125" style="42"/>
  </cols>
  <sheetData>
    <row r="1" spans="1:7" ht="51.6" customHeight="1">
      <c r="B1" s="87"/>
      <c r="C1" s="190" t="s">
        <v>170</v>
      </c>
      <c r="D1" s="190"/>
      <c r="E1" s="190"/>
      <c r="F1" s="41"/>
    </row>
    <row r="2" spans="1:7" ht="168" customHeight="1">
      <c r="A2" s="86"/>
      <c r="B2" s="85"/>
      <c r="C2" s="189" t="s">
        <v>236</v>
      </c>
      <c r="D2" s="189"/>
      <c r="E2" s="189"/>
      <c r="F2" s="39"/>
      <c r="G2" s="39"/>
    </row>
    <row r="3" spans="1:7" ht="13.2" customHeight="1">
      <c r="A3" s="188" t="s">
        <v>230</v>
      </c>
      <c r="B3" s="188"/>
      <c r="C3" s="188"/>
      <c r="D3" s="188"/>
      <c r="E3" s="188"/>
    </row>
    <row r="4" spans="1:7" ht="13.2" customHeight="1">
      <c r="A4" s="188"/>
      <c r="B4" s="188"/>
      <c r="C4" s="188"/>
      <c r="D4" s="188"/>
      <c r="E4" s="188"/>
    </row>
    <row r="5" spans="1:7" ht="83.25" customHeight="1">
      <c r="A5" s="188"/>
      <c r="B5" s="188"/>
      <c r="C5" s="188"/>
      <c r="D5" s="188"/>
      <c r="E5" s="188"/>
      <c r="F5" s="84"/>
    </row>
    <row r="6" spans="1:7" ht="23.25" customHeight="1">
      <c r="A6" s="83"/>
      <c r="B6" s="83"/>
      <c r="C6" s="82"/>
    </row>
    <row r="7" spans="1:7" ht="37.200000000000003" customHeight="1">
      <c r="A7" s="191" t="s">
        <v>25</v>
      </c>
      <c r="B7" s="192" t="s">
        <v>26</v>
      </c>
      <c r="C7" s="193" t="s">
        <v>27</v>
      </c>
      <c r="D7" s="193"/>
      <c r="E7" s="193"/>
    </row>
    <row r="8" spans="1:7" s="48" customFormat="1" ht="138.6" customHeight="1">
      <c r="A8" s="191"/>
      <c r="B8" s="192"/>
      <c r="C8" s="40" t="s">
        <v>212</v>
      </c>
      <c r="D8" s="40" t="s">
        <v>219</v>
      </c>
      <c r="E8" s="40" t="s">
        <v>226</v>
      </c>
      <c r="F8" s="49"/>
    </row>
    <row r="9" spans="1:7" s="64" customFormat="1" ht="28.2" customHeight="1">
      <c r="A9" s="81" t="s">
        <v>8</v>
      </c>
      <c r="B9" s="80" t="s">
        <v>9</v>
      </c>
      <c r="C9" s="79">
        <v>3</v>
      </c>
      <c r="D9" s="79">
        <v>4</v>
      </c>
      <c r="E9" s="79">
        <v>5</v>
      </c>
      <c r="F9" s="65"/>
    </row>
    <row r="10" spans="1:7" s="64" customFormat="1" ht="44.4" customHeight="1">
      <c r="A10" s="76" t="s">
        <v>113</v>
      </c>
      <c r="B10" s="88" t="s">
        <v>146</v>
      </c>
      <c r="C10" s="78">
        <f>C11+C22+C14+C18</f>
        <v>0</v>
      </c>
      <c r="D10" s="78">
        <f>D11+D22+D14+D18</f>
        <v>0</v>
      </c>
      <c r="E10" s="78">
        <f>E11+E22+E14+E18</f>
        <v>0</v>
      </c>
      <c r="F10" s="65"/>
    </row>
    <row r="11" spans="1:7" s="64" customFormat="1" ht="55.5" customHeight="1">
      <c r="A11" s="76" t="s">
        <v>145</v>
      </c>
      <c r="B11" s="77" t="s">
        <v>112</v>
      </c>
      <c r="C11" s="72">
        <f t="shared" ref="C11:E12" si="0">SUM(C12)</f>
        <v>0</v>
      </c>
      <c r="D11" s="72">
        <f t="shared" si="0"/>
        <v>0</v>
      </c>
      <c r="E11" s="72">
        <f t="shared" si="0"/>
        <v>0</v>
      </c>
      <c r="F11" s="65"/>
    </row>
    <row r="12" spans="1:7" s="64" customFormat="1" ht="73.95" customHeight="1">
      <c r="A12" s="76" t="s">
        <v>144</v>
      </c>
      <c r="B12" s="75" t="s">
        <v>143</v>
      </c>
      <c r="C12" s="72">
        <f t="shared" si="0"/>
        <v>0</v>
      </c>
      <c r="D12" s="72">
        <f t="shared" si="0"/>
        <v>0</v>
      </c>
      <c r="E12" s="72">
        <f t="shared" si="0"/>
        <v>0</v>
      </c>
      <c r="F12" s="65"/>
    </row>
    <row r="13" spans="1:7" s="64" customFormat="1" ht="71.400000000000006" customHeight="1">
      <c r="A13" s="76" t="s">
        <v>142</v>
      </c>
      <c r="B13" s="75" t="s">
        <v>141</v>
      </c>
      <c r="C13" s="72">
        <v>0</v>
      </c>
      <c r="D13" s="58">
        <v>0</v>
      </c>
      <c r="E13" s="58">
        <v>0</v>
      </c>
      <c r="F13" s="65"/>
    </row>
    <row r="14" spans="1:7" s="64" customFormat="1" ht="63" customHeight="1">
      <c r="A14" s="62" t="s">
        <v>140</v>
      </c>
      <c r="B14" s="74" t="s">
        <v>139</v>
      </c>
      <c r="C14" s="72">
        <f t="shared" ref="C14:E15" si="1">C15</f>
        <v>0</v>
      </c>
      <c r="D14" s="72">
        <f t="shared" si="1"/>
        <v>0</v>
      </c>
      <c r="E14" s="72">
        <f t="shared" si="1"/>
        <v>0</v>
      </c>
      <c r="F14" s="65"/>
    </row>
    <row r="15" spans="1:7" s="64" customFormat="1" ht="57" customHeight="1">
      <c r="A15" s="62" t="s">
        <v>138</v>
      </c>
      <c r="B15" s="74" t="s">
        <v>137</v>
      </c>
      <c r="C15" s="72">
        <f t="shared" si="1"/>
        <v>0</v>
      </c>
      <c r="D15" s="72">
        <f t="shared" si="1"/>
        <v>0</v>
      </c>
      <c r="E15" s="72">
        <f t="shared" si="1"/>
        <v>0</v>
      </c>
      <c r="F15" s="65"/>
    </row>
    <row r="16" spans="1:7" s="64" customFormat="1" ht="82.95" customHeight="1">
      <c r="A16" s="62" t="s">
        <v>136</v>
      </c>
      <c r="B16" s="73" t="s">
        <v>135</v>
      </c>
      <c r="C16" s="72">
        <f>SUM(C17)</f>
        <v>0</v>
      </c>
      <c r="D16" s="72">
        <f>SUM(D17)</f>
        <v>0</v>
      </c>
      <c r="E16" s="72">
        <f>SUM(E17)</f>
        <v>0</v>
      </c>
      <c r="F16" s="65"/>
    </row>
    <row r="17" spans="1:6" s="64" customFormat="1" ht="77.400000000000006" customHeight="1">
      <c r="A17" s="62" t="s">
        <v>134</v>
      </c>
      <c r="B17" s="71" t="s">
        <v>133</v>
      </c>
      <c r="C17" s="70">
        <v>0</v>
      </c>
      <c r="D17" s="70">
        <v>0</v>
      </c>
      <c r="E17" s="70">
        <v>0</v>
      </c>
      <c r="F17" s="65"/>
    </row>
    <row r="18" spans="1:6" s="64" customFormat="1" ht="48" customHeight="1">
      <c r="A18" s="68" t="s">
        <v>132</v>
      </c>
      <c r="B18" s="69" t="s">
        <v>131</v>
      </c>
      <c r="C18" s="58">
        <f t="shared" ref="C18:E20" si="2">C19</f>
        <v>0</v>
      </c>
      <c r="D18" s="58">
        <f t="shared" si="2"/>
        <v>0</v>
      </c>
      <c r="E18" s="58">
        <f t="shared" si="2"/>
        <v>0</v>
      </c>
      <c r="F18" s="65"/>
    </row>
    <row r="19" spans="1:6" s="64" customFormat="1" ht="57.6" customHeight="1">
      <c r="A19" s="68" t="s">
        <v>130</v>
      </c>
      <c r="B19" s="69" t="s">
        <v>129</v>
      </c>
      <c r="C19" s="58">
        <f t="shared" si="2"/>
        <v>0</v>
      </c>
      <c r="D19" s="58">
        <f t="shared" si="2"/>
        <v>0</v>
      </c>
      <c r="E19" s="58">
        <f t="shared" si="2"/>
        <v>0</v>
      </c>
      <c r="F19" s="65"/>
    </row>
    <row r="20" spans="1:6" s="64" customFormat="1" ht="77.400000000000006" customHeight="1">
      <c r="A20" s="68" t="s">
        <v>128</v>
      </c>
      <c r="B20" s="69" t="s">
        <v>127</v>
      </c>
      <c r="C20" s="58">
        <f t="shared" si="2"/>
        <v>0</v>
      </c>
      <c r="D20" s="58">
        <f t="shared" si="2"/>
        <v>0</v>
      </c>
      <c r="E20" s="58">
        <f t="shared" si="2"/>
        <v>0</v>
      </c>
      <c r="F20" s="65"/>
    </row>
    <row r="21" spans="1:6" s="64" customFormat="1" ht="101.4" customHeight="1">
      <c r="A21" s="68" t="s">
        <v>126</v>
      </c>
      <c r="B21" s="69" t="s">
        <v>190</v>
      </c>
      <c r="C21" s="58"/>
      <c r="D21" s="58"/>
      <c r="E21" s="58"/>
      <c r="F21" s="65"/>
    </row>
    <row r="22" spans="1:6" s="64" customFormat="1" ht="52.95" customHeight="1">
      <c r="A22" s="68" t="s">
        <v>125</v>
      </c>
      <c r="B22" s="67" t="s">
        <v>124</v>
      </c>
      <c r="C22" s="66">
        <f>C25+C26</f>
        <v>0</v>
      </c>
      <c r="D22" s="66">
        <f>D25+D26</f>
        <v>0</v>
      </c>
      <c r="E22" s="66">
        <f>E25+E26</f>
        <v>0</v>
      </c>
      <c r="F22" s="144"/>
    </row>
    <row r="23" spans="1:6" s="56" customFormat="1" ht="40.200000000000003" customHeight="1">
      <c r="A23" s="60" t="s">
        <v>123</v>
      </c>
      <c r="B23" s="63" t="s">
        <v>122</v>
      </c>
      <c r="C23" s="58">
        <f t="shared" ref="C23:E24" si="3">SUM(C24)</f>
        <v>-8055.9</v>
      </c>
      <c r="D23" s="58">
        <f t="shared" si="3"/>
        <v>-4340.2</v>
      </c>
      <c r="E23" s="58">
        <f t="shared" si="3"/>
        <v>-4586.3</v>
      </c>
      <c r="F23" s="57"/>
    </row>
    <row r="24" spans="1:6" s="48" customFormat="1" ht="46.2" customHeight="1">
      <c r="A24" s="62" t="s">
        <v>121</v>
      </c>
      <c r="B24" s="61" t="s">
        <v>120</v>
      </c>
      <c r="C24" s="44">
        <f t="shared" si="3"/>
        <v>-8055.9</v>
      </c>
      <c r="D24" s="44">
        <f t="shared" si="3"/>
        <v>-4340.2</v>
      </c>
      <c r="E24" s="44">
        <f t="shared" si="3"/>
        <v>-4586.3</v>
      </c>
      <c r="F24" s="49"/>
    </row>
    <row r="25" spans="1:6" s="48" customFormat="1" ht="58.2" customHeight="1">
      <c r="A25" s="62" t="s">
        <v>183</v>
      </c>
      <c r="B25" s="61" t="s">
        <v>182</v>
      </c>
      <c r="C25" s="44">
        <v>-8055.9</v>
      </c>
      <c r="D25" s="44">
        <v>-4340.2</v>
      </c>
      <c r="E25" s="44">
        <v>-4586.3</v>
      </c>
      <c r="F25" s="49"/>
    </row>
    <row r="26" spans="1:6" s="56" customFormat="1" ht="43.2" customHeight="1">
      <c r="A26" s="60" t="s">
        <v>119</v>
      </c>
      <c r="B26" s="59" t="s">
        <v>118</v>
      </c>
      <c r="C26" s="58">
        <f t="shared" ref="C26:E27" si="4">SUM(C27)</f>
        <v>8055.9</v>
      </c>
      <c r="D26" s="58">
        <f t="shared" si="4"/>
        <v>4340.2</v>
      </c>
      <c r="E26" s="58">
        <f t="shared" si="4"/>
        <v>4586.3</v>
      </c>
      <c r="F26" s="57"/>
    </row>
    <row r="27" spans="1:6" s="48" customFormat="1" ht="47.4" customHeight="1">
      <c r="A27" s="55" t="s">
        <v>117</v>
      </c>
      <c r="B27" s="54" t="s">
        <v>116</v>
      </c>
      <c r="C27" s="44">
        <f t="shared" si="4"/>
        <v>8055.9</v>
      </c>
      <c r="D27" s="44">
        <f t="shared" si="4"/>
        <v>4340.2</v>
      </c>
      <c r="E27" s="44">
        <f t="shared" si="4"/>
        <v>4586.3</v>
      </c>
      <c r="F27" s="49"/>
    </row>
    <row r="28" spans="1:6" s="48" customFormat="1" ht="56.4" customHeight="1">
      <c r="A28" s="53" t="s">
        <v>115</v>
      </c>
      <c r="B28" s="52" t="s">
        <v>114</v>
      </c>
      <c r="C28" s="44">
        <v>8055.9</v>
      </c>
      <c r="D28" s="44">
        <v>4340.2</v>
      </c>
      <c r="E28" s="44">
        <v>4586.3</v>
      </c>
      <c r="F28" s="49"/>
    </row>
    <row r="29" spans="1:6" s="48" customFormat="1" ht="76.5" customHeight="1">
      <c r="A29" s="51" t="s">
        <v>113</v>
      </c>
      <c r="B29" s="50" t="s">
        <v>188</v>
      </c>
      <c r="C29" s="44">
        <v>0</v>
      </c>
      <c r="D29" s="44">
        <v>0</v>
      </c>
      <c r="E29" s="44">
        <v>0</v>
      </c>
      <c r="F29" s="49"/>
    </row>
    <row r="30" spans="1:6" ht="37.200000000000003" customHeight="1">
      <c r="A30" s="47"/>
      <c r="B30" s="46" t="s">
        <v>171</v>
      </c>
      <c r="C30" s="45">
        <v>1811.6</v>
      </c>
      <c r="D30" s="44">
        <v>1896.3</v>
      </c>
      <c r="E30" s="44">
        <v>1966</v>
      </c>
    </row>
    <row r="32" spans="1:6">
      <c r="F32" s="42"/>
    </row>
    <row r="33" spans="6:6" ht="44.4" customHeight="1">
      <c r="F33" s="42"/>
    </row>
    <row r="34" spans="6:6">
      <c r="F34" s="42"/>
    </row>
    <row r="35" spans="6:6">
      <c r="F35" s="42"/>
    </row>
    <row r="36" spans="6:6">
      <c r="F36" s="42"/>
    </row>
    <row r="37" spans="6:6">
      <c r="F37" s="42"/>
    </row>
    <row r="38" spans="6:6">
      <c r="F38" s="42"/>
    </row>
    <row r="39" spans="6:6">
      <c r="F39" s="4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2025-12-25T11:20:48Z</cp:lastPrinted>
  <dcterms:created xsi:type="dcterms:W3CDTF">2006-09-16T00:00:00Z</dcterms:created>
  <dcterms:modified xsi:type="dcterms:W3CDTF">2025-12-25T11:20:56Z</dcterms:modified>
</cp:coreProperties>
</file>