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Белозерьевский\2025\Изменение по бюджете от 25.12.25г\"/>
    </mc:Choice>
  </mc:AlternateContent>
  <xr:revisionPtr revIDLastSave="0" documentId="13_ncr:1_{2E387CED-F6E2-4F9A-BBBD-1003D46A0138}" xr6:coauthVersionLast="47" xr6:coauthVersionMax="47" xr10:uidLastSave="{00000000-0000-0000-0000-000000000000}"/>
  <bookViews>
    <workbookView xWindow="-120" yWindow="-120" windowWidth="19440" windowHeight="15000" tabRatio="840" activeTab="3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2'!$A$1:$L$95</definedName>
    <definedName name="_xlnm._FilterDatabase" localSheetId="2" hidden="1">'Приложение 3'!$A$1:$K$106</definedName>
    <definedName name="_xlnm._FilterDatabase" localSheetId="3" hidden="1">'Приложение 4'!$A$1:$L$114</definedName>
    <definedName name="Z_146E8F15_80AC_4549_8E02_D6058BD21F29_.wvu.FilterData" localSheetId="1" hidden="1">'Приложение 2'!$A$1:$L$95</definedName>
    <definedName name="Z_146E8F15_80AC_4549_8E02_D6058BD21F29_.wvu.FilterData" localSheetId="2" hidden="1">'Приложение 3'!$A$1:$K$106</definedName>
    <definedName name="Z_146E8F15_80AC_4549_8E02_D6058BD21F29_.wvu.FilterData" localSheetId="3" hidden="1">'Приложение 4'!$A$6:$L$114</definedName>
    <definedName name="Z_146E8F15_80AC_4549_8E02_D6058BD21F29_.wvu.PrintArea" localSheetId="0" hidden="1">'Приложение 1'!$A$1:$E$25</definedName>
    <definedName name="Z_1F1289EE_F3DA_4F9E_9F23_CD1DBBB60441_.wvu.FilterData" localSheetId="2" hidden="1">'Приложение 3'!$A$1:$K$106</definedName>
    <definedName name="Z_2EE6EB00_C2BB_404A_98A6_E66B3D281ECF_.wvu.FilterData" localSheetId="1" hidden="1">'Приложение 2'!$A$6:$L$88</definedName>
    <definedName name="Z_2EE6EB00_C2BB_404A_98A6_E66B3D281ECF_.wvu.FilterData" localSheetId="2" hidden="1">'Приложение 3'!$A$6:$O$106</definedName>
    <definedName name="Z_2EE6EB00_C2BB_404A_98A6_E66B3D281ECF_.wvu.FilterData" localSheetId="3" hidden="1">'Приложение 4'!$A$6:$L$114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2'!$A$1:$L$95</definedName>
    <definedName name="Z_D2A2E364_7F41_4DF0_B445_F266635B8190_.wvu.FilterData" localSheetId="2" hidden="1">'Приложение 3'!$A$1:$K$106</definedName>
    <definedName name="Z_D2A2E364_7F41_4DF0_B445_F266635B8190_.wvu.FilterData" localSheetId="3" hidden="1">'Приложение 4'!$A$6:$L$114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4'!$A$6:$L$114</definedName>
    <definedName name="_xlnm.Print_Area" localSheetId="4">'прил 5'!$A$1:$E$30</definedName>
    <definedName name="_xlnm.Print_Area" localSheetId="0">'Приложение 1'!$A$1:$E$25</definedName>
    <definedName name="_xlnm.Print_Area" localSheetId="1">'Приложение 2'!$A$1:$L$95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6" l="1"/>
  <c r="A15" i="6"/>
  <c r="A14" i="6"/>
  <c r="A13" i="6"/>
  <c r="A12" i="6"/>
  <c r="A11" i="6"/>
  <c r="A10" i="6"/>
  <c r="A9" i="6"/>
  <c r="A8" i="6"/>
  <c r="J8" i="6"/>
  <c r="J9" i="6"/>
  <c r="J10" i="6"/>
  <c r="J11" i="6"/>
  <c r="J12" i="6"/>
  <c r="J13" i="6"/>
  <c r="J14" i="6"/>
  <c r="J15" i="6"/>
  <c r="J16" i="6"/>
  <c r="A96" i="6"/>
  <c r="A95" i="6"/>
  <c r="A94" i="6"/>
  <c r="A93" i="6"/>
  <c r="A92" i="6"/>
  <c r="J97" i="6"/>
  <c r="J96" i="6" s="1"/>
  <c r="J95" i="6" s="1"/>
  <c r="J94" i="6" s="1"/>
  <c r="J93" i="6" s="1"/>
  <c r="J92" i="6" s="1"/>
  <c r="A90" i="6"/>
  <c r="A89" i="6"/>
  <c r="A88" i="6"/>
  <c r="A87" i="6"/>
  <c r="A86" i="6"/>
  <c r="J91" i="6"/>
  <c r="J90" i="6" s="1"/>
  <c r="J89" i="6" s="1"/>
  <c r="J88" i="6" s="1"/>
  <c r="J87" i="6" s="1"/>
  <c r="J86" i="6" s="1"/>
  <c r="A45" i="4"/>
  <c r="A44" i="4"/>
  <c r="A43" i="4"/>
  <c r="A42" i="4"/>
  <c r="A41" i="4"/>
  <c r="A40" i="4"/>
  <c r="I40" i="4"/>
  <c r="I41" i="4"/>
  <c r="I42" i="4"/>
  <c r="I43" i="4"/>
  <c r="I44" i="4"/>
  <c r="I45" i="4"/>
  <c r="A75" i="4"/>
  <c r="A74" i="4"/>
  <c r="A73" i="4"/>
  <c r="A72" i="4"/>
  <c r="A71" i="4"/>
  <c r="A70" i="4"/>
  <c r="A69" i="4"/>
  <c r="A68" i="4"/>
  <c r="A67" i="4"/>
  <c r="A66" i="4"/>
  <c r="A65" i="4"/>
  <c r="A64" i="4"/>
  <c r="I70" i="4"/>
  <c r="I69" i="4" s="1"/>
  <c r="I68" i="4" s="1"/>
  <c r="I67" i="4" s="1"/>
  <c r="I66" i="4" s="1"/>
  <c r="I65" i="4" s="1"/>
  <c r="I75" i="4"/>
  <c r="I74" i="4" s="1"/>
  <c r="I73" i="4" s="1"/>
  <c r="I72" i="4" s="1"/>
  <c r="I71" i="4" s="1"/>
  <c r="A70" i="3"/>
  <c r="A69" i="3"/>
  <c r="A67" i="3"/>
  <c r="A66" i="3"/>
  <c r="J59" i="3"/>
  <c r="J66" i="3"/>
  <c r="J67" i="3"/>
  <c r="J68" i="3"/>
  <c r="J69" i="3"/>
  <c r="I64" i="4" l="1"/>
  <c r="A65" i="3"/>
  <c r="A64" i="3"/>
  <c r="J64" i="3"/>
  <c r="J63" i="3" s="1"/>
  <c r="J61" i="3" l="1"/>
  <c r="J60" i="3" s="1"/>
  <c r="J62" i="3"/>
  <c r="A41" i="3"/>
  <c r="A39" i="3"/>
  <c r="A38" i="3"/>
  <c r="J41" i="3"/>
  <c r="J40" i="3" s="1"/>
  <c r="J39" i="3" s="1"/>
  <c r="J38" i="3" s="1"/>
  <c r="J37" i="3" s="1"/>
  <c r="A59" i="6" l="1"/>
  <c r="A65" i="6" s="1"/>
  <c r="A70" i="6" s="1"/>
  <c r="A23" i="4"/>
  <c r="L103" i="6"/>
  <c r="L102" i="6" s="1"/>
  <c r="L101" i="6" s="1"/>
  <c r="L100" i="6" s="1"/>
  <c r="L99" i="6" s="1"/>
  <c r="K103" i="6"/>
  <c r="K102" i="6" s="1"/>
  <c r="K101" i="6" s="1"/>
  <c r="K100" i="6" s="1"/>
  <c r="K99" i="6" s="1"/>
  <c r="J103" i="6"/>
  <c r="J102" i="6" s="1"/>
  <c r="J101" i="6" s="1"/>
  <c r="J100" i="6" s="1"/>
  <c r="J99" i="6" s="1"/>
  <c r="A98" i="6"/>
  <c r="A99" i="6"/>
  <c r="A100" i="6"/>
  <c r="A101" i="6"/>
  <c r="A102" i="6"/>
  <c r="A103" i="6"/>
  <c r="A104" i="6"/>
  <c r="A105" i="6"/>
  <c r="A106" i="6"/>
  <c r="K108" i="6"/>
  <c r="K107" i="6" s="1"/>
  <c r="K106" i="6" s="1"/>
  <c r="K105" i="6" s="1"/>
  <c r="K104" i="6" s="1"/>
  <c r="J108" i="6"/>
  <c r="J107" i="6" s="1"/>
  <c r="J106" i="6" s="1"/>
  <c r="J105" i="6" s="1"/>
  <c r="J104" i="6" s="1"/>
  <c r="H102" i="6"/>
  <c r="H103" i="6" s="1"/>
  <c r="A112" i="6"/>
  <c r="A111" i="6"/>
  <c r="A110" i="6"/>
  <c r="A109" i="6"/>
  <c r="A46" i="3"/>
  <c r="A49" i="4" s="1"/>
  <c r="A45" i="3"/>
  <c r="J63" i="4"/>
  <c r="I63" i="4"/>
  <c r="A80" i="6"/>
  <c r="L87" i="3"/>
  <c r="L86" i="3" s="1"/>
  <c r="L85" i="3" s="1"/>
  <c r="L84" i="3" s="1"/>
  <c r="L76" i="3"/>
  <c r="L75" i="3" s="1"/>
  <c r="L74" i="3" s="1"/>
  <c r="L80" i="3"/>
  <c r="L79" i="3" s="1"/>
  <c r="L78" i="3" s="1"/>
  <c r="L57" i="3"/>
  <c r="L56" i="3" s="1"/>
  <c r="L55" i="3" s="1"/>
  <c r="L54" i="3" s="1"/>
  <c r="L53" i="3" s="1"/>
  <c r="L52" i="3" s="1"/>
  <c r="L48" i="3"/>
  <c r="L50" i="3"/>
  <c r="L108" i="6" s="1"/>
  <c r="L107" i="6" s="1"/>
  <c r="L106" i="6" s="1"/>
  <c r="L105" i="6" s="1"/>
  <c r="L104" i="6" s="1"/>
  <c r="L19" i="3"/>
  <c r="L18" i="3" s="1"/>
  <c r="L35" i="3"/>
  <c r="L34" i="3" s="1"/>
  <c r="L33" i="3" s="1"/>
  <c r="L32" i="3" s="1"/>
  <c r="L31" i="3" s="1"/>
  <c r="L29" i="3"/>
  <c r="L28" i="3" s="1"/>
  <c r="L27" i="3" s="1"/>
  <c r="L26" i="3" s="1"/>
  <c r="L24" i="3"/>
  <c r="L22" i="3"/>
  <c r="L13" i="3"/>
  <c r="L12" i="3" s="1"/>
  <c r="L11" i="3" s="1"/>
  <c r="L10" i="3" s="1"/>
  <c r="L9" i="3" s="1"/>
  <c r="L94" i="3"/>
  <c r="L93" i="3" s="1"/>
  <c r="L92" i="3" s="1"/>
  <c r="L91" i="3" s="1"/>
  <c r="L90" i="3" s="1"/>
  <c r="L89" i="3" s="1"/>
  <c r="E14" i="2"/>
  <c r="E13" i="2" s="1"/>
  <c r="E19" i="2"/>
  <c r="E21" i="2"/>
  <c r="E24" i="2"/>
  <c r="E23" i="2" s="1"/>
  <c r="D19" i="2"/>
  <c r="C16" i="2"/>
  <c r="J98" i="6" l="1"/>
  <c r="L98" i="6"/>
  <c r="K98" i="6"/>
  <c r="L21" i="3"/>
  <c r="L17" i="3" s="1"/>
  <c r="L16" i="3" s="1"/>
  <c r="L15" i="3" s="1"/>
  <c r="L8" i="3" s="1"/>
  <c r="L73" i="3"/>
  <c r="L72" i="3" s="1"/>
  <c r="L71" i="3" s="1"/>
  <c r="E18" i="2"/>
  <c r="E12" i="2" s="1"/>
  <c r="E11" i="2" s="1"/>
  <c r="L82" i="3"/>
  <c r="L83" i="3"/>
  <c r="L47" i="3"/>
  <c r="C19" i="2"/>
  <c r="K94" i="3"/>
  <c r="K93" i="3" s="1"/>
  <c r="K92" i="3" s="1"/>
  <c r="K91" i="3" s="1"/>
  <c r="K90" i="3" s="1"/>
  <c r="K89" i="3" s="1"/>
  <c r="J94" i="3"/>
  <c r="J93" i="3" s="1"/>
  <c r="J92" i="3" s="1"/>
  <c r="J91" i="3" s="1"/>
  <c r="K87" i="3"/>
  <c r="K86" i="3" s="1"/>
  <c r="K85" i="3" s="1"/>
  <c r="K84" i="3" s="1"/>
  <c r="K83" i="3" s="1"/>
  <c r="K82" i="3" s="1"/>
  <c r="J87" i="3"/>
  <c r="J86" i="3" s="1"/>
  <c r="J85" i="3" s="1"/>
  <c r="J84" i="3" s="1"/>
  <c r="J83" i="3" s="1"/>
  <c r="J82" i="3" s="1"/>
  <c r="K80" i="3"/>
  <c r="K79" i="3" s="1"/>
  <c r="K78" i="3" s="1"/>
  <c r="J80" i="3"/>
  <c r="J79" i="3" s="1"/>
  <c r="J78" i="3" s="1"/>
  <c r="K76" i="3"/>
  <c r="K75" i="3" s="1"/>
  <c r="K74" i="3" s="1"/>
  <c r="J76" i="3"/>
  <c r="J75" i="3" s="1"/>
  <c r="J74" i="3" s="1"/>
  <c r="K57" i="3"/>
  <c r="K56" i="3" s="1"/>
  <c r="J57" i="3"/>
  <c r="J56" i="3" s="1"/>
  <c r="K50" i="3"/>
  <c r="J50" i="3"/>
  <c r="K48" i="3"/>
  <c r="J48" i="3"/>
  <c r="K35" i="3"/>
  <c r="J35" i="3"/>
  <c r="K34" i="3"/>
  <c r="K33" i="3" s="1"/>
  <c r="K32" i="3" s="1"/>
  <c r="K31" i="3" s="1"/>
  <c r="J34" i="3"/>
  <c r="J33" i="3" s="1"/>
  <c r="J32" i="3" s="1"/>
  <c r="J31" i="3" s="1"/>
  <c r="K29" i="3"/>
  <c r="K28" i="3" s="1"/>
  <c r="K27" i="3" s="1"/>
  <c r="K26" i="3" s="1"/>
  <c r="J29" i="3"/>
  <c r="J28" i="3" s="1"/>
  <c r="J27" i="3" s="1"/>
  <c r="J26" i="3" s="1"/>
  <c r="K24" i="3"/>
  <c r="J24" i="3"/>
  <c r="K22" i="3"/>
  <c r="J22" i="3"/>
  <c r="K19" i="3"/>
  <c r="K18" i="3" s="1"/>
  <c r="J19" i="3"/>
  <c r="J18" i="3" s="1"/>
  <c r="K13" i="3"/>
  <c r="K12" i="3" s="1"/>
  <c r="K11" i="3" s="1"/>
  <c r="K10" i="3" s="1"/>
  <c r="K9" i="3" s="1"/>
  <c r="J13" i="3"/>
  <c r="J12" i="3" s="1"/>
  <c r="J11" i="3" s="1"/>
  <c r="J10" i="3" s="1"/>
  <c r="J9" i="3" s="1"/>
  <c r="D24" i="2"/>
  <c r="D23" i="2" s="1"/>
  <c r="C24" i="2"/>
  <c r="C23" i="2" s="1"/>
  <c r="D21" i="2"/>
  <c r="D18" i="2" s="1"/>
  <c r="C21" i="2"/>
  <c r="C18" i="2" s="1"/>
  <c r="D14" i="2"/>
  <c r="D13" i="2" s="1"/>
  <c r="C14" i="2"/>
  <c r="C13" i="2" s="1"/>
  <c r="A101" i="4"/>
  <c r="A100" i="4"/>
  <c r="A92" i="4"/>
  <c r="A91" i="4"/>
  <c r="A79" i="4"/>
  <c r="A78" i="4"/>
  <c r="A57" i="4"/>
  <c r="A58" i="4"/>
  <c r="A34" i="4"/>
  <c r="A17" i="4"/>
  <c r="A10" i="4"/>
  <c r="A61" i="6"/>
  <c r="A73" i="6"/>
  <c r="A72" i="6"/>
  <c r="A25" i="6"/>
  <c r="A17" i="6"/>
  <c r="A86" i="4"/>
  <c r="A85" i="4"/>
  <c r="L79" i="6"/>
  <c r="L78" i="6" s="1"/>
  <c r="L77" i="6" s="1"/>
  <c r="L76" i="6" s="1"/>
  <c r="L75" i="6" s="1"/>
  <c r="L74" i="6" s="1"/>
  <c r="L73" i="6" s="1"/>
  <c r="K79" i="6"/>
  <c r="K78" i="6" s="1"/>
  <c r="K77" i="6" s="1"/>
  <c r="K76" i="6" s="1"/>
  <c r="K75" i="6" s="1"/>
  <c r="K74" i="6" s="1"/>
  <c r="K73" i="6" s="1"/>
  <c r="J79" i="6"/>
  <c r="J78" i="6" s="1"/>
  <c r="J77" i="6" s="1"/>
  <c r="J76" i="6" s="1"/>
  <c r="J75" i="6" s="1"/>
  <c r="J74" i="6" s="1"/>
  <c r="J73" i="6" s="1"/>
  <c r="A32" i="6"/>
  <c r="A59" i="4"/>
  <c r="A80" i="4"/>
  <c r="A94" i="4"/>
  <c r="A93" i="4"/>
  <c r="A91" i="3"/>
  <c r="A102" i="4" s="1"/>
  <c r="A81" i="6"/>
  <c r="A54" i="6"/>
  <c r="A40" i="6"/>
  <c r="A26" i="6"/>
  <c r="A19" i="6"/>
  <c r="A18" i="6"/>
  <c r="A38" i="6"/>
  <c r="A34" i="6"/>
  <c r="A82" i="4"/>
  <c r="A81" i="4"/>
  <c r="A61" i="4"/>
  <c r="A50" i="4"/>
  <c r="A48" i="4"/>
  <c r="A37" i="4"/>
  <c r="A19" i="4"/>
  <c r="A11" i="4"/>
  <c r="A16" i="3"/>
  <c r="A18" i="4" s="1"/>
  <c r="L84" i="6"/>
  <c r="K84" i="6"/>
  <c r="J84" i="6"/>
  <c r="L114" i="6"/>
  <c r="L113" i="6" s="1"/>
  <c r="L112" i="6" s="1"/>
  <c r="L111" i="6" s="1"/>
  <c r="L110" i="6" s="1"/>
  <c r="L109" i="6" s="1"/>
  <c r="K114" i="6"/>
  <c r="K113" i="6" s="1"/>
  <c r="J114" i="6"/>
  <c r="J113" i="6" s="1"/>
  <c r="J112" i="6" s="1"/>
  <c r="J111" i="6" s="1"/>
  <c r="J110" i="6" s="1"/>
  <c r="J109" i="6" s="1"/>
  <c r="A113" i="6"/>
  <c r="A79" i="6"/>
  <c r="A85" i="6"/>
  <c r="A91" i="6" s="1"/>
  <c r="A97" i="6" s="1"/>
  <c r="A78" i="6"/>
  <c r="A77" i="6"/>
  <c r="A76" i="6"/>
  <c r="A75" i="6"/>
  <c r="A74" i="6"/>
  <c r="K106" i="4"/>
  <c r="L53" i="6" s="1"/>
  <c r="L52" i="6" s="1"/>
  <c r="L51" i="6" s="1"/>
  <c r="L50" i="6" s="1"/>
  <c r="L49" i="6" s="1"/>
  <c r="L48" i="6" s="1"/>
  <c r="J106" i="4"/>
  <c r="K53" i="6" s="1"/>
  <c r="K52" i="6" s="1"/>
  <c r="K51" i="6" s="1"/>
  <c r="K50" i="6" s="1"/>
  <c r="K49" i="6" s="1"/>
  <c r="K48" i="6" s="1"/>
  <c r="K105" i="4"/>
  <c r="A106" i="4"/>
  <c r="A50" i="6" s="1"/>
  <c r="A105" i="4"/>
  <c r="A49" i="6" s="1"/>
  <c r="A104" i="4"/>
  <c r="A48" i="6" s="1"/>
  <c r="A103" i="4"/>
  <c r="A99" i="4"/>
  <c r="A52" i="6" s="1"/>
  <c r="A98" i="4"/>
  <c r="A51" i="6" s="1"/>
  <c r="J62" i="4"/>
  <c r="K63" i="4"/>
  <c r="K62" i="4" s="1"/>
  <c r="K61" i="4" s="1"/>
  <c r="K60" i="4" s="1"/>
  <c r="K57" i="4"/>
  <c r="L46" i="3" l="1"/>
  <c r="L45" i="3" s="1"/>
  <c r="L44" i="3" s="1"/>
  <c r="L43" i="3" s="1"/>
  <c r="L7" i="3" s="1"/>
  <c r="J105" i="4"/>
  <c r="J55" i="3"/>
  <c r="J54" i="3"/>
  <c r="J53" i="3" s="1"/>
  <c r="K47" i="3"/>
  <c r="K73" i="3"/>
  <c r="K72" i="3" s="1"/>
  <c r="K71" i="3" s="1"/>
  <c r="J73" i="3"/>
  <c r="J72" i="3" s="1"/>
  <c r="J71" i="3" s="1"/>
  <c r="J47" i="3"/>
  <c r="K21" i="3"/>
  <c r="K17" i="3" s="1"/>
  <c r="K16" i="3" s="1"/>
  <c r="K15" i="3" s="1"/>
  <c r="K8" i="3" s="1"/>
  <c r="J21" i="3"/>
  <c r="J17" i="3" s="1"/>
  <c r="J16" i="3" s="1"/>
  <c r="J15" i="3" s="1"/>
  <c r="J8" i="3" s="1"/>
  <c r="D12" i="2"/>
  <c r="D11" i="2" s="1"/>
  <c r="J90" i="3"/>
  <c r="J89" i="3"/>
  <c r="K55" i="3"/>
  <c r="K54" i="3"/>
  <c r="K53" i="3" s="1"/>
  <c r="K52" i="3" s="1"/>
  <c r="J57" i="4" s="1"/>
  <c r="C12" i="2"/>
  <c r="C11" i="2" s="1"/>
  <c r="K111" i="6"/>
  <c r="K112" i="6"/>
  <c r="J104" i="4"/>
  <c r="K103" i="4"/>
  <c r="K59" i="4"/>
  <c r="J52" i="3" l="1"/>
  <c r="I57" i="4" s="1"/>
  <c r="K46" i="3"/>
  <c r="K45" i="3" s="1"/>
  <c r="K44" i="3" s="1"/>
  <c r="K43" i="3" s="1"/>
  <c r="K7" i="3" s="1"/>
  <c r="J46" i="3"/>
  <c r="J45" i="3" s="1"/>
  <c r="J44" i="3" s="1"/>
  <c r="J43" i="3" s="1"/>
  <c r="J7" i="3" s="1"/>
  <c r="K56" i="4"/>
  <c r="K55" i="4" s="1"/>
  <c r="K58" i="4"/>
  <c r="J103" i="4"/>
  <c r="K102" i="4"/>
  <c r="K101" i="4" s="1"/>
  <c r="K104" i="4"/>
  <c r="K109" i="6"/>
  <c r="K110" i="6"/>
  <c r="K52" i="4"/>
  <c r="K51" i="4" s="1"/>
  <c r="J52" i="4"/>
  <c r="J51" i="4" s="1"/>
  <c r="I52" i="4"/>
  <c r="I51" i="4" s="1"/>
  <c r="L71" i="6"/>
  <c r="L70" i="6" s="1"/>
  <c r="L69" i="6" s="1"/>
  <c r="L68" i="6" s="1"/>
  <c r="L67" i="6" s="1"/>
  <c r="K71" i="6"/>
  <c r="K70" i="6" s="1"/>
  <c r="K69" i="6" s="1"/>
  <c r="K68" i="6" s="1"/>
  <c r="K67" i="6" s="1"/>
  <c r="L66" i="6"/>
  <c r="L65" i="6" s="1"/>
  <c r="L64" i="6" s="1"/>
  <c r="L63" i="6" s="1"/>
  <c r="L62" i="6" s="1"/>
  <c r="K66" i="6"/>
  <c r="K65" i="6" s="1"/>
  <c r="K64" i="6" s="1"/>
  <c r="K63" i="6" s="1"/>
  <c r="K62" i="6" s="1"/>
  <c r="L60" i="6"/>
  <c r="L59" i="6" s="1"/>
  <c r="L58" i="6" s="1"/>
  <c r="L57" i="6" s="1"/>
  <c r="L56" i="6" s="1"/>
  <c r="L55" i="6" s="1"/>
  <c r="K60" i="6"/>
  <c r="K59" i="6" s="1"/>
  <c r="K58" i="6" s="1"/>
  <c r="K57" i="6" s="1"/>
  <c r="K56" i="6" s="1"/>
  <c r="K55" i="6" s="1"/>
  <c r="L47" i="6"/>
  <c r="L46" i="6" s="1"/>
  <c r="L45" i="6" s="1"/>
  <c r="L44" i="6" s="1"/>
  <c r="L43" i="6" s="1"/>
  <c r="L42" i="6" s="1"/>
  <c r="K47" i="6"/>
  <c r="K46" i="6" s="1"/>
  <c r="K45" i="6" s="1"/>
  <c r="K44" i="6" s="1"/>
  <c r="K43" i="6" s="1"/>
  <c r="K42" i="6" s="1"/>
  <c r="K41" i="6" s="1"/>
  <c r="K31" i="6"/>
  <c r="K30" i="6" s="1"/>
  <c r="K29" i="6" s="1"/>
  <c r="K28" i="6" s="1"/>
  <c r="K27" i="6" s="1"/>
  <c r="K26" i="6" s="1"/>
  <c r="K25" i="6" s="1"/>
  <c r="L31" i="6"/>
  <c r="L30" i="6" s="1"/>
  <c r="L29" i="6" s="1"/>
  <c r="L28" i="6" s="1"/>
  <c r="L27" i="6" s="1"/>
  <c r="L26" i="6" s="1"/>
  <c r="L25" i="6" s="1"/>
  <c r="K24" i="6"/>
  <c r="K23" i="6" s="1"/>
  <c r="K22" i="6" s="1"/>
  <c r="K21" i="6" s="1"/>
  <c r="K20" i="6" s="1"/>
  <c r="L24" i="6"/>
  <c r="L23" i="6" s="1"/>
  <c r="L22" i="6" s="1"/>
  <c r="L21" i="6" s="1"/>
  <c r="L20" i="6" s="1"/>
  <c r="L39" i="6"/>
  <c r="L38" i="6" s="1"/>
  <c r="L37" i="6" s="1"/>
  <c r="L36" i="6" s="1"/>
  <c r="L35" i="6" s="1"/>
  <c r="L34" i="6" s="1"/>
  <c r="L33" i="6" s="1"/>
  <c r="K39" i="6"/>
  <c r="K38" i="6" s="1"/>
  <c r="K37" i="6" s="1"/>
  <c r="K36" i="6" s="1"/>
  <c r="K35" i="6" s="1"/>
  <c r="K34" i="6" s="1"/>
  <c r="K33" i="6" s="1"/>
  <c r="J71" i="6"/>
  <c r="J70" i="6" s="1"/>
  <c r="J69" i="6" s="1"/>
  <c r="J68" i="6" s="1"/>
  <c r="J67" i="6" s="1"/>
  <c r="J66" i="6"/>
  <c r="J65" i="6" s="1"/>
  <c r="J64" i="6" s="1"/>
  <c r="J63" i="6" s="1"/>
  <c r="J62" i="6" s="1"/>
  <c r="J60" i="6"/>
  <c r="J59" i="6" s="1"/>
  <c r="J58" i="6" s="1"/>
  <c r="J57" i="6" s="1"/>
  <c r="J56" i="6" s="1"/>
  <c r="J55" i="6" s="1"/>
  <c r="J47" i="6"/>
  <c r="J46" i="6" s="1"/>
  <c r="J45" i="6" s="1"/>
  <c r="J44" i="6" s="1"/>
  <c r="J43" i="6" s="1"/>
  <c r="J42" i="6" s="1"/>
  <c r="J41" i="6" s="1"/>
  <c r="J31" i="6"/>
  <c r="J30" i="6" s="1"/>
  <c r="J29" i="6" s="1"/>
  <c r="J28" i="6" s="1"/>
  <c r="J27" i="6" s="1"/>
  <c r="J26" i="6" s="1"/>
  <c r="J25" i="6" s="1"/>
  <c r="J24" i="6"/>
  <c r="J23" i="6" s="1"/>
  <c r="J22" i="6" s="1"/>
  <c r="J21" i="6" s="1"/>
  <c r="J20" i="6" s="1"/>
  <c r="J19" i="6" s="1"/>
  <c r="J39" i="6"/>
  <c r="J38" i="6" s="1"/>
  <c r="J37" i="6" s="1"/>
  <c r="J36" i="6" s="1"/>
  <c r="J35" i="6" s="1"/>
  <c r="J34" i="6" s="1"/>
  <c r="J33" i="6" s="1"/>
  <c r="K97" i="4"/>
  <c r="K96" i="4" s="1"/>
  <c r="K95" i="4" s="1"/>
  <c r="J97" i="4"/>
  <c r="J96" i="4" s="1"/>
  <c r="J95" i="4" s="1"/>
  <c r="I97" i="4"/>
  <c r="I96" i="4" s="1"/>
  <c r="I95" i="4" s="1"/>
  <c r="K88" i="4"/>
  <c r="K87" i="4" s="1"/>
  <c r="K86" i="4" s="1"/>
  <c r="K85" i="4" s="1"/>
  <c r="J88" i="4"/>
  <c r="J87" i="4" s="1"/>
  <c r="J86" i="4" s="1"/>
  <c r="J85" i="4" s="1"/>
  <c r="I88" i="4"/>
  <c r="I87" i="4" s="1"/>
  <c r="I86" i="4" s="1"/>
  <c r="I85" i="4" s="1"/>
  <c r="K84" i="4"/>
  <c r="K83" i="4" s="1"/>
  <c r="K82" i="4" s="1"/>
  <c r="J84" i="4"/>
  <c r="J83" i="4" s="1"/>
  <c r="J82" i="4" s="1"/>
  <c r="I84" i="4"/>
  <c r="I83" i="4" s="1"/>
  <c r="I82" i="4" s="1"/>
  <c r="K54" i="4"/>
  <c r="K53" i="4" s="1"/>
  <c r="J54" i="4"/>
  <c r="J53" i="4" s="1"/>
  <c r="I54" i="4"/>
  <c r="I53" i="4" s="1"/>
  <c r="K39" i="4"/>
  <c r="K37" i="4" s="1"/>
  <c r="K36" i="4" s="1"/>
  <c r="K35" i="4" s="1"/>
  <c r="J39" i="4"/>
  <c r="J37" i="4" s="1"/>
  <c r="J36" i="4" s="1"/>
  <c r="J35" i="4" s="1"/>
  <c r="I39" i="4"/>
  <c r="I37" i="4" s="1"/>
  <c r="I36" i="4" s="1"/>
  <c r="I35" i="4" s="1"/>
  <c r="K32" i="4"/>
  <c r="K31" i="4" s="1"/>
  <c r="K30" i="4" s="1"/>
  <c r="K29" i="4" s="1"/>
  <c r="J32" i="4"/>
  <c r="J31" i="4" s="1"/>
  <c r="J30" i="4" s="1"/>
  <c r="J29" i="4" s="1"/>
  <c r="I32" i="4"/>
  <c r="I31" i="4" s="1"/>
  <c r="I30" i="4" s="1"/>
  <c r="I29" i="4" s="1"/>
  <c r="K27" i="4"/>
  <c r="K26" i="4" s="1"/>
  <c r="J27" i="4"/>
  <c r="J26" i="4" s="1"/>
  <c r="I27" i="4"/>
  <c r="I26" i="4" s="1"/>
  <c r="K25" i="4"/>
  <c r="K24" i="4" s="1"/>
  <c r="J25" i="4"/>
  <c r="J24" i="4" s="1"/>
  <c r="I25" i="4"/>
  <c r="I24" i="4" s="1"/>
  <c r="K22" i="4"/>
  <c r="K21" i="4" s="1"/>
  <c r="K20" i="4" s="1"/>
  <c r="J22" i="4"/>
  <c r="J21" i="4" s="1"/>
  <c r="J20" i="4" s="1"/>
  <c r="I22" i="4"/>
  <c r="I21" i="4" s="1"/>
  <c r="I20" i="4" s="1"/>
  <c r="K15" i="4"/>
  <c r="K14" i="4" s="1"/>
  <c r="K13" i="4" s="1"/>
  <c r="K12" i="4" s="1"/>
  <c r="K11" i="4" s="1"/>
  <c r="K10" i="4" s="1"/>
  <c r="J15" i="4"/>
  <c r="J14" i="4" s="1"/>
  <c r="J13" i="4" s="1"/>
  <c r="J12" i="4" s="1"/>
  <c r="J11" i="4" s="1"/>
  <c r="J10" i="4" s="1"/>
  <c r="I15" i="4"/>
  <c r="I14" i="4" s="1"/>
  <c r="I13" i="4" s="1"/>
  <c r="I12" i="4" s="1"/>
  <c r="I11" i="4" s="1"/>
  <c r="I10" i="4" s="1"/>
  <c r="J33" i="4" l="1"/>
  <c r="J34" i="4"/>
  <c r="I33" i="4"/>
  <c r="I34" i="4"/>
  <c r="K33" i="4"/>
  <c r="K34" i="4"/>
  <c r="J61" i="6"/>
  <c r="J54" i="6" s="1"/>
  <c r="J40" i="6" s="1"/>
  <c r="J7" i="6" s="1"/>
  <c r="L61" i="6"/>
  <c r="L54" i="6" s="1"/>
  <c r="J9" i="4"/>
  <c r="I9" i="4"/>
  <c r="L41" i="6"/>
  <c r="K9" i="4"/>
  <c r="K61" i="6"/>
  <c r="K54" i="6" s="1"/>
  <c r="K40" i="6" s="1"/>
  <c r="I23" i="4"/>
  <c r="I19" i="4" s="1"/>
  <c r="L19" i="6"/>
  <c r="L18" i="6" s="1"/>
  <c r="L17" i="6" s="1"/>
  <c r="K19" i="6"/>
  <c r="K18" i="6" s="1"/>
  <c r="K17" i="6" s="1"/>
  <c r="K81" i="4"/>
  <c r="K80" i="4" s="1"/>
  <c r="K91" i="4"/>
  <c r="K94" i="4"/>
  <c r="K93" i="4" s="1"/>
  <c r="J81" i="4"/>
  <c r="J80" i="4" s="1"/>
  <c r="J91" i="4"/>
  <c r="J94" i="4"/>
  <c r="J93" i="4" s="1"/>
  <c r="I81" i="4"/>
  <c r="I80" i="4" s="1"/>
  <c r="I94" i="4"/>
  <c r="I93" i="4" s="1"/>
  <c r="J18" i="6"/>
  <c r="J32" i="6"/>
  <c r="K32" i="6"/>
  <c r="L32" i="6"/>
  <c r="K83" i="6"/>
  <c r="K82" i="6" s="1"/>
  <c r="K81" i="6" s="1"/>
  <c r="K80" i="6" s="1"/>
  <c r="K72" i="6" s="1"/>
  <c r="J83" i="6"/>
  <c r="J82" i="6" s="1"/>
  <c r="J81" i="6" s="1"/>
  <c r="J80" i="6" s="1"/>
  <c r="J72" i="6" s="1"/>
  <c r="L83" i="6"/>
  <c r="L82" i="6" s="1"/>
  <c r="L81" i="6" s="1"/>
  <c r="L80" i="6" s="1"/>
  <c r="L72" i="6" s="1"/>
  <c r="J61" i="4"/>
  <c r="J60" i="4" s="1"/>
  <c r="I62" i="4"/>
  <c r="I61" i="4" s="1"/>
  <c r="I60" i="4" s="1"/>
  <c r="K23" i="4"/>
  <c r="K19" i="4" s="1"/>
  <c r="J23" i="4"/>
  <c r="J19" i="4" s="1"/>
  <c r="K50" i="4"/>
  <c r="J50" i="4"/>
  <c r="I50" i="4"/>
  <c r="I38" i="4"/>
  <c r="K38" i="4"/>
  <c r="J38" i="4"/>
  <c r="J28" i="4"/>
  <c r="I28" i="4"/>
  <c r="K28" i="4"/>
  <c r="K49" i="4" l="1"/>
  <c r="K48" i="4" s="1"/>
  <c r="K47" i="4" s="1"/>
  <c r="K46" i="4" s="1"/>
  <c r="K7" i="6"/>
  <c r="J49" i="4"/>
  <c r="J48" i="4" s="1"/>
  <c r="J47" i="4" s="1"/>
  <c r="J46" i="4" s="1"/>
  <c r="I49" i="4"/>
  <c r="I48" i="4" s="1"/>
  <c r="I47" i="4" s="1"/>
  <c r="I46" i="4" s="1"/>
  <c r="K98" i="4"/>
  <c r="K100" i="4"/>
  <c r="J98" i="4"/>
  <c r="J100" i="4"/>
  <c r="K90" i="4"/>
  <c r="K89" i="4" s="1"/>
  <c r="K92" i="4"/>
  <c r="J90" i="4"/>
  <c r="J89" i="4" s="1"/>
  <c r="J92" i="4"/>
  <c r="I90" i="4"/>
  <c r="I89" i="4" s="1"/>
  <c r="I92" i="4"/>
  <c r="I77" i="4"/>
  <c r="I76" i="4" s="1"/>
  <c r="I79" i="4"/>
  <c r="K77" i="4"/>
  <c r="K76" i="4" s="1"/>
  <c r="K79" i="4"/>
  <c r="J77" i="4"/>
  <c r="J76" i="4" s="1"/>
  <c r="J79" i="4"/>
  <c r="L40" i="6"/>
  <c r="L7" i="6" s="1"/>
  <c r="K99" i="4"/>
  <c r="J102" i="4"/>
  <c r="J101" i="4" s="1"/>
  <c r="J99" i="4"/>
  <c r="J17" i="6"/>
  <c r="I59" i="4"/>
  <c r="J59" i="4"/>
  <c r="J18" i="4"/>
  <c r="J17" i="4" s="1"/>
  <c r="I18" i="4"/>
  <c r="I17" i="4" s="1"/>
  <c r="K18" i="4"/>
  <c r="K17" i="4" s="1"/>
  <c r="I56" i="4" l="1"/>
  <c r="I55" i="4" s="1"/>
  <c r="I58" i="4"/>
  <c r="J56" i="4"/>
  <c r="J55" i="4" s="1"/>
  <c r="J58" i="4"/>
  <c r="I16" i="4"/>
  <c r="I8" i="4" s="1"/>
  <c r="K16" i="4"/>
  <c r="K8" i="4" s="1"/>
  <c r="K7" i="4" s="1"/>
  <c r="J16" i="4"/>
  <c r="J8" i="4" s="1"/>
  <c r="J7" i="4" l="1"/>
  <c r="I7" i="4"/>
  <c r="K78" i="4" l="1"/>
  <c r="I78" i="4"/>
  <c r="J78" i="4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I91" i="4" l="1"/>
  <c r="E27" i="14" l="1"/>
  <c r="E26" i="14" s="1"/>
  <c r="C27" i="14"/>
  <c r="C26" i="14" s="1"/>
  <c r="D24" i="14"/>
  <c r="D23" i="14" s="1"/>
  <c r="D27" i="14"/>
  <c r="D26" i="14" s="1"/>
  <c r="C22" i="14" l="1"/>
  <c r="C10" i="14" s="1"/>
  <c r="D22" i="14"/>
  <c r="D10" i="14" s="1"/>
  <c r="E24" i="14"/>
  <c r="E23" i="14" s="1"/>
  <c r="E22" i="14"/>
  <c r="E10" i="14" s="1"/>
  <c r="C24" i="14"/>
  <c r="C23" i="14" s="1"/>
</calcChain>
</file>

<file path=xl/sharedStrings.xml><?xml version="1.0" encoding="utf-8"?>
<sst xmlns="http://schemas.openxmlformats.org/spreadsheetml/2006/main" count="1812" uniqueCount="211">
  <si>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</si>
  <si>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</si>
  <si>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</si>
  <si>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</si>
  <si>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</si>
  <si>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</si>
  <si>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</si>
  <si>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</si>
  <si>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</si>
  <si>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</si>
  <si>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</si>
  <si>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</si>
  <si>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</si>
  <si>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</si>
  <si>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</si>
  <si>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</si>
  <si>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</si>
  <si>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</si>
  <si>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</si>
  <si>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</si>
  <si>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</si>
  <si>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</si>
  <si>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</si>
  <si>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</si>
  <si>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</si>
  <si>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</si>
  <si>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</si>
  <si>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</si>
  <si>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</si>
  <si>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</si>
  <si>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</si>
  <si>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</si>
  <si>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</si>
  <si>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</si>
  <si>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</si>
  <si>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</si>
  <si>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</si>
  <si>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</si>
  <si>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</si>
  <si>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</si>
  <si>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</si>
  <si>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</si>
  <si>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</si>
  <si>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</si>
  <si>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</si>
  <si>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</si>
  <si>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</si>
  <si>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</si>
  <si>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</si>
  <si>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</si>
  <si>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</si>
  <si>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</si>
  <si>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</si>
  <si>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</si>
  <si>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</si>
  <si>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</si>
  <si>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</si>
  <si>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</si>
  <si>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</si>
  <si>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</si>
  <si>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</si>
  <si>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</si>
  <si>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</si>
  <si>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</si>
  <si>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</si>
  <si>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</si>
  <si>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</si>
  <si>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</si>
  <si>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</si>
  <si>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</si>
  <si>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</si>
  <si>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</si>
  <si>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</si>
  <si>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</si>
  <si>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</si>
  <si>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</si>
  <si>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</si>
  <si>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</si>
  <si>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</si>
  <si>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</si>
  <si>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</si>
  <si>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</si>
  <si>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</si>
  <si>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</si>
  <si>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</si>
  <si>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</si>
  <si>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</si>
  <si>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</si>
  <si>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</si>
  <si>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</si>
  <si>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</si>
  <si>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</si>
  <si>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</si>
  <si>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</si>
  <si>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</si>
  <si>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</si>
  <si>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</si>
  <si>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</si>
  <si>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</si>
  <si>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</si>
  <si>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</si>
  <si>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</si>
  <si>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</si>
  <si>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</si>
  <si>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</si>
  <si>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</si>
  <si>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</si>
  <si>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</si>
  <si>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</si>
  <si>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</si>
  <si>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</si>
  <si>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</si>
  <si>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</si>
  <si>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</si>
  <si>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</si>
  <si>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</si>
  <si>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</si>
  <si>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</si>
  <si>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</si>
  <si>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</si>
  <si>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</si>
  <si>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</si>
  <si>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</si>
  <si>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</si>
  <si>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</si>
  <si>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</si>
  <si>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</si>
  <si>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</si>
  <si>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</si>
  <si>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</si>
  <si>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</si>
  <si>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</si>
  <si>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>собственные доходы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</si>
  <si>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</si>
  <si>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911</t>
  </si>
  <si>
    <t xml:space="preserve"> Условно утвержденные расходы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</si>
  <si>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</si>
  <si>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</si>
  <si>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</si>
  <si>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</si>
  <si>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</si>
  <si>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</si>
  <si>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</si>
  <si>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</si>
  <si>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</si>
  <si>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</si>
  <si>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</si>
  <si>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Белозерьевского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</si>
  <si>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</si>
  <si>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</si>
  <si>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</si>
  <si>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</si>
  <si>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</si>
  <si>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Основное мероприятие " содействие развитию систем автомобильных дорог общего пользования, регионального и или межмуниципального, а так же местного значения"</t>
  </si>
  <si>
    <t>Основное мероприятие "содействие развитию систем автомобильных дорог общего пользования ,регионального и межмуниципального,а так же местного значения"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</si>
  <si>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</si>
  <si>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Расходы в рамках обеспечения деятельности Администрации Белозерьевского сельского поселения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</si>
  <si>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</si>
  <si>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</si>
  <si>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</si>
  <si>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</si>
  <si>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</si>
  <si>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Белозерьевскогоо сельского поселения Ромодановского муниципального района Республики Мордовия</t>
  </si>
  <si>
    <t>Обеспечение деятельности   Администрации Белозерьевского сельского поселения Ромодановского муниципального района Республики Мордовия</t>
  </si>
  <si>
    <t>13</t>
  </si>
  <si>
    <t>07</t>
  </si>
  <si>
    <t>Основное мероприятие "Благоустройство территории "</t>
  </si>
  <si>
    <t>08</t>
  </si>
  <si>
    <t>Основное мероприятие " Освещение территории сельского поселения "</t>
  </si>
  <si>
    <t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</si>
  <si>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</si>
  <si>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</si>
  <si>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</si>
  <si>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</si>
  <si>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</si>
  <si>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</si>
  <si>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</si>
  <si>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</si>
  <si>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</si>
  <si>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</si>
  <si>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</si>
  <si>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</si>
  <si>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2027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</si>
  <si>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</si>
  <si>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2025 ГОД И НА ПЛАНОВЫЙ ПЕРИОД 2026 и 2027 ГОДОВ</t>
  </si>
  <si>
    <t>9Д184</t>
  </si>
  <si>
    <t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</si>
  <si>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</si>
  <si>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</si>
  <si>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</si>
  <si>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</si>
  <si>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</si>
  <si>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</si>
  <si>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</si>
  <si>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</si>
  <si>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3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
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Приложение 4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</si>
  <si>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Ромодановского муниципального района Республики Мордовия 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Приложение 5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</si>
  <si>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Ромодановского муниципального района Республики Мордовия 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Приложение 6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</si>
  <si>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1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 депутатов Белозерьевского сельского поселения Ромодановского муниципального района Республики Мордовия 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                                                                        Приложение 2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</si>
  <si>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 района Республики Мордовия от 26 декабря 2024 г №61  «О бюджете Белозерьевского сельского поселения Ромодановского  муниципального района Республики  Мордовия на 2025 год и на плановый период  2026 и 2027 годов»                                  Приложение 3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2025 год и на плановый период 2026 и 2027 годов»</t>
  </si>
  <si>
    <t>41210</t>
  </si>
  <si>
    <t>Другие общегосударственные вопросы</t>
  </si>
  <si>
    <t>Мероприятия,связанные с муниципальным управлением</t>
  </si>
  <si>
    <t>S6290</t>
  </si>
  <si>
    <t>Другие вопросы в облости национальной экономики</t>
  </si>
  <si>
    <t>Подготовка описания местоположения границ территориальных зон,проведение мероприятий по разработке (корректировке)документов территориаального планирования и градостроительного зонирования муниципальных образований Республики Мордовия</t>
  </si>
  <si>
    <t>Муниципальная программа   "Жилище" на 2024-2030 годы  Ромодановского муниципального района</t>
  </si>
  <si>
    <t>Подпрограмма «Развитие жилищного строительства и жилищно-коммунального хозяйства в Ромодановском муниципальном районе на 2024-2030 гг.»</t>
  </si>
  <si>
    <t>Основное мероприятие "Подготовка документов территориального планирования, градостроительного зонирования и документации по планировке территории"</t>
  </si>
  <si>
    <t>42370</t>
  </si>
  <si>
    <t>Мероприятия по землеустройству и землепользованию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</si>
</sst>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59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6">
    <xf numFmtId="165" fontId="0" fillId="0" borderId="0">
      <alignment vertical="top" wrapText="1"/>
    </xf>
    <xf numFmtId="0" fontId="10" fillId="0" borderId="0"/>
    <xf numFmtId="0" fontId="8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0"/>
    <xf numFmtId="0" fontId="4" fillId="0" borderId="0"/>
    <xf numFmtId="0" fontId="3" fillId="0" borderId="0"/>
    <xf numFmtId="0" fontId="18" fillId="0" borderId="0"/>
    <xf numFmtId="0" fontId="19" fillId="0" borderId="0"/>
    <xf numFmtId="0" fontId="16" fillId="0" borderId="0">
      <alignment horizontal="left"/>
    </xf>
    <xf numFmtId="0" fontId="16" fillId="0" borderId="0">
      <alignment horizontal="left"/>
    </xf>
    <xf numFmtId="0" fontId="21" fillId="0" borderId="0"/>
    <xf numFmtId="0" fontId="17" fillId="0" borderId="0"/>
    <xf numFmtId="0" fontId="17" fillId="0" borderId="0"/>
    <xf numFmtId="0" fontId="16" fillId="0" borderId="0">
      <alignment horizontal="left"/>
    </xf>
    <xf numFmtId="4" fontId="22" fillId="0" borderId="12">
      <alignment horizontal="right"/>
    </xf>
    <xf numFmtId="4" fontId="22" fillId="0" borderId="13">
      <alignment horizontal="right"/>
    </xf>
    <xf numFmtId="49" fontId="22" fillId="0" borderId="0">
      <alignment horizontal="right"/>
    </xf>
    <xf numFmtId="0" fontId="22" fillId="0" borderId="14">
      <alignment horizontal="left" wrapText="1"/>
    </xf>
    <xf numFmtId="0" fontId="22" fillId="0" borderId="15">
      <alignment horizontal="left" wrapText="1" indent="1"/>
    </xf>
    <xf numFmtId="0" fontId="23" fillId="0" borderId="16">
      <alignment horizontal="left" wrapText="1"/>
    </xf>
    <xf numFmtId="0" fontId="22" fillId="3" borderId="0"/>
    <xf numFmtId="0" fontId="22" fillId="0" borderId="4"/>
    <xf numFmtId="0" fontId="22" fillId="0" borderId="0">
      <alignment horizontal="center"/>
    </xf>
    <xf numFmtId="0" fontId="17" fillId="0" borderId="4"/>
    <xf numFmtId="4" fontId="22" fillId="0" borderId="17">
      <alignment horizontal="right"/>
    </xf>
    <xf numFmtId="49" fontId="22" fillId="0" borderId="16">
      <alignment horizontal="center"/>
    </xf>
    <xf numFmtId="4" fontId="22" fillId="0" borderId="18">
      <alignment horizontal="right"/>
    </xf>
    <xf numFmtId="0" fontId="23" fillId="0" borderId="0">
      <alignment horizontal="center"/>
    </xf>
    <xf numFmtId="0" fontId="23" fillId="0" borderId="4"/>
    <xf numFmtId="0" fontId="22" fillId="0" borderId="19">
      <alignment horizontal="left" wrapText="1"/>
    </xf>
    <xf numFmtId="0" fontId="22" fillId="0" borderId="20">
      <alignment horizontal="left" wrapText="1" indent="1"/>
    </xf>
    <xf numFmtId="0" fontId="22" fillId="0" borderId="19">
      <alignment horizontal="left" wrapText="1" indent="2"/>
    </xf>
    <xf numFmtId="0" fontId="22" fillId="0" borderId="14">
      <alignment horizontal="left" wrapText="1" indent="2"/>
    </xf>
    <xf numFmtId="0" fontId="22" fillId="0" borderId="0">
      <alignment horizontal="center" wrapText="1"/>
    </xf>
    <xf numFmtId="49" fontId="22" fillId="0" borderId="4">
      <alignment horizontal="left"/>
    </xf>
    <xf numFmtId="49" fontId="22" fillId="0" borderId="21">
      <alignment horizontal="center" wrapText="1"/>
    </xf>
    <xf numFmtId="49" fontId="22" fillId="0" borderId="21">
      <alignment horizontal="left" wrapText="1"/>
    </xf>
    <xf numFmtId="49" fontId="22" fillId="0" borderId="21">
      <alignment horizontal="center" shrinkToFit="1"/>
    </xf>
    <xf numFmtId="49" fontId="22" fillId="0" borderId="12">
      <alignment horizontal="center" shrinkToFi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17" fillId="0" borderId="22"/>
    <xf numFmtId="0" fontId="17" fillId="0" borderId="23"/>
    <xf numFmtId="49" fontId="22" fillId="0" borderId="17">
      <alignment horizontal="center"/>
    </xf>
    <xf numFmtId="0" fontId="23" fillId="0" borderId="3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1">
      <alignment horizontal="center" vertical="center" textRotation="90"/>
    </xf>
    <xf numFmtId="0" fontId="9" fillId="0" borderId="4">
      <alignment wrapText="1"/>
    </xf>
    <xf numFmtId="0" fontId="9" fillId="0" borderId="1">
      <alignment wrapText="1"/>
    </xf>
    <xf numFmtId="0" fontId="9" fillId="0" borderId="23">
      <alignment wrapText="1"/>
    </xf>
    <xf numFmtId="0" fontId="22" fillId="0" borderId="1">
      <alignment horizontal="center" vertical="top" wrapText="1"/>
    </xf>
    <xf numFmtId="0" fontId="23" fillId="0" borderId="25"/>
    <xf numFmtId="49" fontId="24" fillId="0" borderId="26">
      <alignment horizontal="left" vertical="center" wrapText="1"/>
    </xf>
    <xf numFmtId="49" fontId="22" fillId="0" borderId="15">
      <alignment horizontal="left" vertical="center" wrapText="1" indent="2"/>
    </xf>
    <xf numFmtId="49" fontId="22" fillId="0" borderId="14">
      <alignment horizontal="left" vertical="center" wrapText="1" indent="3"/>
    </xf>
    <xf numFmtId="49" fontId="22" fillId="0" borderId="26">
      <alignment horizontal="left" vertical="center" wrapText="1" indent="3"/>
    </xf>
    <xf numFmtId="49" fontId="22" fillId="0" borderId="27">
      <alignment horizontal="left" vertical="center" wrapText="1" indent="3"/>
    </xf>
    <xf numFmtId="0" fontId="24" fillId="0" borderId="25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4">
      <alignment horizontal="left" vertical="center" wrapText="1" indent="3"/>
    </xf>
    <xf numFmtId="49" fontId="24" fillId="0" borderId="25">
      <alignment horizontal="left" vertical="center" wrapText="1"/>
    </xf>
    <xf numFmtId="0" fontId="22" fillId="0" borderId="26">
      <alignment horizontal="left" vertical="center" wrapText="1"/>
    </xf>
    <xf numFmtId="0" fontId="22" fillId="0" borderId="27">
      <alignment horizontal="left" vertical="center" wrapText="1"/>
    </xf>
    <xf numFmtId="49" fontId="24" fillId="0" borderId="28">
      <alignment horizontal="left" vertical="center" wrapText="1"/>
    </xf>
    <xf numFmtId="49" fontId="22" fillId="0" borderId="29">
      <alignment horizontal="left" vertical="center" wrapText="1"/>
    </xf>
    <xf numFmtId="49" fontId="22" fillId="0" borderId="30">
      <alignment horizontal="left" vertical="center" wrapText="1"/>
    </xf>
    <xf numFmtId="49" fontId="23" fillId="0" borderId="31">
      <alignment horizontal="center"/>
    </xf>
    <xf numFmtId="49" fontId="23" fillId="0" borderId="32">
      <alignment horizontal="center" vertical="center" wrapText="1"/>
    </xf>
    <xf numFmtId="49" fontId="22" fillId="0" borderId="33">
      <alignment horizontal="center" vertical="center" wrapText="1"/>
    </xf>
    <xf numFmtId="49" fontId="22" fillId="0" borderId="21">
      <alignment horizontal="center" vertical="center" wrapText="1"/>
    </xf>
    <xf numFmtId="49" fontId="22" fillId="0" borderId="32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4">
      <alignment horizontal="center" vertical="center" wrapText="1"/>
    </xf>
    <xf numFmtId="49" fontId="23" fillId="0" borderId="31">
      <alignment horizontal="center" vertical="center" wrapText="1"/>
    </xf>
    <xf numFmtId="49" fontId="22" fillId="0" borderId="34">
      <alignment horizontal="center" vertical="center" wrapText="1"/>
    </xf>
    <xf numFmtId="0" fontId="17" fillId="0" borderId="35"/>
    <xf numFmtId="0" fontId="22" fillId="0" borderId="31">
      <alignment horizontal="center" vertical="center"/>
    </xf>
    <xf numFmtId="0" fontId="22" fillId="0" borderId="33">
      <alignment horizontal="center" vertical="center"/>
    </xf>
    <xf numFmtId="0" fontId="22" fillId="0" borderId="21">
      <alignment horizontal="center" vertical="center"/>
    </xf>
    <xf numFmtId="0" fontId="22" fillId="0" borderId="32">
      <alignment horizontal="center" vertical="center"/>
    </xf>
    <xf numFmtId="49" fontId="22" fillId="0" borderId="13">
      <alignment horizontal="center" vertical="center"/>
    </xf>
    <xf numFmtId="49" fontId="22" fillId="0" borderId="11">
      <alignment horizontal="center" vertical="center"/>
    </xf>
    <xf numFmtId="49" fontId="22" fillId="0" borderId="12">
      <alignment horizontal="center" vertical="center"/>
    </xf>
    <xf numFmtId="49" fontId="22" fillId="0" borderId="1">
      <alignment horizontal="center" vertical="center"/>
    </xf>
    <xf numFmtId="49" fontId="22" fillId="0" borderId="4">
      <alignment horizontal="center"/>
    </xf>
    <xf numFmtId="0" fontId="22" fillId="0" borderId="23">
      <alignment horizontal="center"/>
    </xf>
    <xf numFmtId="0" fontId="22" fillId="0" borderId="0">
      <alignment horizontal="center"/>
    </xf>
    <xf numFmtId="49" fontId="22" fillId="0" borderId="4"/>
    <xf numFmtId="0" fontId="22" fillId="0" borderId="1">
      <alignment horizontal="center" vertical="top"/>
    </xf>
    <xf numFmtId="49" fontId="22" fillId="0" borderId="1">
      <alignment horizontal="center" vertical="top" wrapText="1"/>
    </xf>
    <xf numFmtId="0" fontId="22" fillId="0" borderId="11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4">
      <alignment horizontal="right"/>
    </xf>
    <xf numFmtId="4" fontId="22" fillId="0" borderId="36">
      <alignment horizontal="right"/>
    </xf>
    <xf numFmtId="0" fontId="22" fillId="0" borderId="23"/>
    <xf numFmtId="0" fontId="22" fillId="0" borderId="1">
      <alignment horizontal="center" vertical="top" wrapText="1"/>
    </xf>
    <xf numFmtId="0" fontId="22" fillId="0" borderId="4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11">
      <alignment horizontal="right"/>
    </xf>
    <xf numFmtId="0" fontId="22" fillId="0" borderId="1">
      <alignment horizontal="center" vertical="top"/>
    </xf>
    <xf numFmtId="4" fontId="22" fillId="0" borderId="37">
      <alignment horizontal="right"/>
    </xf>
    <xf numFmtId="0" fontId="22" fillId="0" borderId="37"/>
    <xf numFmtId="4" fontId="22" fillId="0" borderId="38">
      <alignment horizontal="right"/>
    </xf>
    <xf numFmtId="0" fontId="17" fillId="4" borderId="0"/>
    <xf numFmtId="0" fontId="23" fillId="0" borderId="0"/>
    <xf numFmtId="0" fontId="25" fillId="0" borderId="0"/>
    <xf numFmtId="0" fontId="22" fillId="0" borderId="0">
      <alignment horizontal="left"/>
    </xf>
    <xf numFmtId="0" fontId="22" fillId="0" borderId="0"/>
    <xf numFmtId="0" fontId="26" fillId="0" borderId="0"/>
    <xf numFmtId="0" fontId="17" fillId="0" borderId="0"/>
    <xf numFmtId="0" fontId="17" fillId="4" borderId="4"/>
    <xf numFmtId="49" fontId="22" fillId="0" borderId="1">
      <alignment horizontal="center" vertical="center" wrapText="1"/>
    </xf>
    <xf numFmtId="49" fontId="22" fillId="0" borderId="1">
      <alignment horizontal="center" vertical="center" wrapText="1"/>
    </xf>
    <xf numFmtId="0" fontId="17" fillId="4" borderId="2"/>
    <xf numFmtId="0" fontId="22" fillId="0" borderId="39">
      <alignment horizontal="left" wrapText="1"/>
    </xf>
    <xf numFmtId="0" fontId="22" fillId="0" borderId="19">
      <alignment horizontal="left" wrapText="1" indent="1"/>
    </xf>
    <xf numFmtId="0" fontId="22" fillId="0" borderId="25">
      <alignment horizontal="left" wrapText="1" indent="2"/>
    </xf>
    <xf numFmtId="0" fontId="17" fillId="4" borderId="40"/>
    <xf numFmtId="0" fontId="27" fillId="0" borderId="0">
      <alignment horizontal="center" wrapText="1"/>
    </xf>
    <xf numFmtId="0" fontId="28" fillId="0" borderId="0">
      <alignment horizontal="center" vertical="top"/>
    </xf>
    <xf numFmtId="0" fontId="22" fillId="0" borderId="4">
      <alignment wrapText="1"/>
    </xf>
    <xf numFmtId="0" fontId="22" fillId="0" borderId="2">
      <alignment wrapText="1"/>
    </xf>
    <xf numFmtId="0" fontId="22" fillId="0" borderId="23">
      <alignment horizontal="left"/>
    </xf>
    <xf numFmtId="0" fontId="17" fillId="4" borderId="41"/>
    <xf numFmtId="49" fontId="22" fillId="0" borderId="31">
      <alignment horizontal="center" wrapText="1"/>
    </xf>
    <xf numFmtId="49" fontId="22" fillId="0" borderId="33">
      <alignment horizontal="center" wrapText="1"/>
    </xf>
    <xf numFmtId="49" fontId="22" fillId="0" borderId="32">
      <alignment horizontal="center"/>
    </xf>
    <xf numFmtId="0" fontId="17" fillId="4" borderId="23"/>
    <xf numFmtId="0" fontId="17" fillId="4" borderId="42"/>
    <xf numFmtId="0" fontId="22" fillId="0" borderId="35"/>
    <xf numFmtId="0" fontId="22" fillId="0" borderId="0">
      <alignment horizontal="left"/>
    </xf>
    <xf numFmtId="49" fontId="22" fillId="0" borderId="23"/>
    <xf numFmtId="49" fontId="22" fillId="0" borderId="0"/>
    <xf numFmtId="49" fontId="22" fillId="0" borderId="13">
      <alignment horizontal="center"/>
    </xf>
    <xf numFmtId="49" fontId="22" fillId="0" borderId="11">
      <alignment horizontal="center"/>
    </xf>
    <xf numFmtId="49" fontId="22" fillId="0" borderId="1">
      <alignment horizontal="center"/>
    </xf>
    <xf numFmtId="49" fontId="22" fillId="0" borderId="1">
      <alignment horizontal="center" vertical="center" wrapText="1"/>
    </xf>
    <xf numFmtId="49" fontId="22" fillId="0" borderId="36">
      <alignment horizontal="center" vertical="center" wrapText="1"/>
    </xf>
    <xf numFmtId="0" fontId="17" fillId="4" borderId="43"/>
    <xf numFmtId="4" fontId="22" fillId="0" borderId="1">
      <alignment horizontal="right"/>
    </xf>
    <xf numFmtId="0" fontId="22" fillId="3" borderId="35"/>
    <xf numFmtId="0" fontId="27" fillId="0" borderId="0">
      <alignment horizontal="center" wrapText="1"/>
    </xf>
    <xf numFmtId="0" fontId="29" fillId="0" borderId="24"/>
    <xf numFmtId="49" fontId="30" fillId="0" borderId="44">
      <alignment horizontal="right"/>
    </xf>
    <xf numFmtId="0" fontId="22" fillId="0" borderId="44">
      <alignment horizontal="right"/>
    </xf>
    <xf numFmtId="0" fontId="29" fillId="0" borderId="4"/>
    <xf numFmtId="0" fontId="22" fillId="0" borderId="36">
      <alignment horizontal="center"/>
    </xf>
    <xf numFmtId="49" fontId="17" fillId="0" borderId="45">
      <alignment horizontal="center"/>
    </xf>
    <xf numFmtId="14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6" fillId="0" borderId="35"/>
    <xf numFmtId="0" fontId="29" fillId="0" borderId="0"/>
    <xf numFmtId="0" fontId="17" fillId="0" borderId="50"/>
    <xf numFmtId="0" fontId="17" fillId="0" borderId="51"/>
    <xf numFmtId="0" fontId="22" fillId="0" borderId="16">
      <alignment horizontal="left" wrapText="1"/>
    </xf>
    <xf numFmtId="49" fontId="22" fillId="0" borderId="37">
      <alignment horizontal="center"/>
    </xf>
    <xf numFmtId="0" fontId="27" fillId="0" borderId="0">
      <alignment horizontal="left" wrapText="1"/>
    </xf>
    <xf numFmtId="49" fontId="17" fillId="0" borderId="0"/>
    <xf numFmtId="0" fontId="22" fillId="0" borderId="0">
      <alignment horizontal="right"/>
    </xf>
    <xf numFmtId="49" fontId="22" fillId="0" borderId="0">
      <alignment horizontal="right"/>
    </xf>
    <xf numFmtId="4" fontId="22" fillId="0" borderId="16">
      <alignment horizontal="right"/>
    </xf>
    <xf numFmtId="0" fontId="22" fillId="0" borderId="0">
      <alignment horizontal="left" wrapText="1"/>
    </xf>
    <xf numFmtId="0" fontId="22" fillId="0" borderId="4">
      <alignment horizontal="left"/>
    </xf>
    <xf numFmtId="0" fontId="22" fillId="0" borderId="20">
      <alignment horizontal="left" wrapText="1"/>
    </xf>
    <xf numFmtId="0" fontId="22" fillId="0" borderId="2"/>
    <xf numFmtId="0" fontId="23" fillId="0" borderId="52">
      <alignment horizontal="left" wrapText="1"/>
    </xf>
    <xf numFmtId="0" fontId="22" fillId="0" borderId="17">
      <alignment horizontal="left" wrapText="1" indent="2"/>
    </xf>
    <xf numFmtId="49" fontId="22" fillId="0" borderId="0">
      <alignment horizontal="center" wrapText="1"/>
    </xf>
    <xf numFmtId="49" fontId="22" fillId="0" borderId="32">
      <alignment horizontal="center" wrapText="1"/>
    </xf>
    <xf numFmtId="0" fontId="22" fillId="0" borderId="53"/>
    <xf numFmtId="0" fontId="22" fillId="0" borderId="54">
      <alignment horizontal="center" wrapText="1"/>
    </xf>
    <xf numFmtId="0" fontId="17" fillId="4" borderId="35"/>
    <xf numFmtId="49" fontId="22" fillId="0" borderId="21">
      <alignment horizontal="center"/>
    </xf>
    <xf numFmtId="49" fontId="22" fillId="0" borderId="0">
      <alignment horizontal="center"/>
    </xf>
    <xf numFmtId="49" fontId="22" fillId="0" borderId="12">
      <alignment horizontal="center" wrapText="1"/>
    </xf>
    <xf numFmtId="49" fontId="22" fillId="0" borderId="55">
      <alignment horizontal="center" wrapText="1"/>
    </xf>
    <xf numFmtId="49" fontId="22" fillId="0" borderId="12">
      <alignment horizontal="center"/>
    </xf>
    <xf numFmtId="49" fontId="22" fillId="0" borderId="4"/>
    <xf numFmtId="0" fontId="20" fillId="0" borderId="0"/>
    <xf numFmtId="170" fontId="17" fillId="0" borderId="0" applyFont="0" applyFill="0" applyBorder="0" applyAlignment="0" applyProtection="0"/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7" fillId="0" borderId="0"/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17" fillId="0" borderId="0"/>
    <xf numFmtId="0" fontId="17" fillId="0" borderId="0"/>
    <xf numFmtId="165" fontId="7" fillId="0" borderId="0">
      <alignment vertical="top" wrapText="1"/>
    </xf>
    <xf numFmtId="0" fontId="17" fillId="0" borderId="0"/>
    <xf numFmtId="165" fontId="7" fillId="0" borderId="0">
      <alignment vertical="top" wrapText="1"/>
    </xf>
    <xf numFmtId="0" fontId="2" fillId="0" borderId="0"/>
    <xf numFmtId="165" fontId="7" fillId="0" borderId="0">
      <alignment vertical="top" wrapText="1"/>
    </xf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17" fillId="0" borderId="0"/>
    <xf numFmtId="0" fontId="54" fillId="0" borderId="16">
      <alignment horizontal="left" wrapText="1" indent="2"/>
    </xf>
    <xf numFmtId="49" fontId="54" fillId="0" borderId="11">
      <alignment horizontal="center"/>
    </xf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8" borderId="0" applyNumberFormat="0" applyBorder="0" applyAlignment="0" applyProtection="0"/>
    <xf numFmtId="0" fontId="53" fillId="29" borderId="0" applyNumberFormat="0" applyBorder="0" applyAlignment="0" applyProtection="0"/>
    <xf numFmtId="0" fontId="53" fillId="30" borderId="0" applyNumberFormat="0" applyBorder="0" applyAlignment="0" applyProtection="0"/>
    <xf numFmtId="0" fontId="53" fillId="31" borderId="0" applyNumberFormat="0" applyBorder="0" applyAlignment="0" applyProtection="0"/>
    <xf numFmtId="0" fontId="43" fillId="32" borderId="0" applyNumberFormat="0" applyBorder="0" applyAlignment="0" applyProtection="0"/>
    <xf numFmtId="0" fontId="47" fillId="33" borderId="66" applyNumberFormat="0" applyAlignment="0" applyProtection="0"/>
    <xf numFmtId="0" fontId="49" fillId="34" borderId="69" applyNumberFormat="0" applyAlignment="0" applyProtection="0"/>
    <xf numFmtId="0" fontId="5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39" fillId="0" borderId="63" applyNumberFormat="0" applyFill="0" applyAlignment="0" applyProtection="0"/>
    <xf numFmtId="0" fontId="40" fillId="0" borderId="64" applyNumberFormat="0" applyFill="0" applyAlignment="0" applyProtection="0"/>
    <xf numFmtId="0" fontId="41" fillId="0" borderId="65" applyNumberFormat="0" applyFill="0" applyAlignment="0" applyProtection="0"/>
    <xf numFmtId="0" fontId="41" fillId="0" borderId="0" applyNumberFormat="0" applyFill="0" applyBorder="0" applyAlignment="0" applyProtection="0"/>
    <xf numFmtId="0" fontId="45" fillId="36" borderId="66" applyNumberFormat="0" applyAlignment="0" applyProtection="0"/>
    <xf numFmtId="0" fontId="48" fillId="0" borderId="68" applyNumberFormat="0" applyFill="0" applyAlignment="0" applyProtection="0"/>
    <xf numFmtId="0" fontId="44" fillId="37" borderId="0" applyNumberFormat="0" applyBorder="0" applyAlignment="0" applyProtection="0"/>
    <xf numFmtId="0" fontId="1" fillId="38" borderId="70" applyNumberFormat="0" applyFont="0" applyAlignment="0" applyProtection="0"/>
    <xf numFmtId="0" fontId="46" fillId="33" borderId="67" applyNumberFormat="0" applyAlignment="0" applyProtection="0"/>
    <xf numFmtId="0" fontId="55" fillId="0" borderId="0" applyNumberFormat="0" applyFill="0" applyBorder="0" applyAlignment="0" applyProtection="0"/>
    <xf numFmtId="0" fontId="52" fillId="0" borderId="71" applyNumberFormat="0" applyFill="0" applyAlignment="0" applyProtection="0"/>
    <xf numFmtId="0" fontId="50" fillId="0" borderId="0" applyNumberFormat="0" applyFill="0" applyBorder="0" applyAlignment="0" applyProtection="0"/>
  </cellStyleXfs>
  <cellXfs count="158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165" fontId="9" fillId="0" borderId="0" xfId="0" applyFont="1" applyAlignment="1"/>
    <xf numFmtId="165" fontId="11" fillId="0" borderId="0" xfId="0" applyFont="1" applyAlignment="1">
      <alignment horizontal="left"/>
    </xf>
    <xf numFmtId="166" fontId="11" fillId="0" borderId="0" xfId="0" applyNumberFormat="1" applyFont="1" applyAlignment="1"/>
    <xf numFmtId="167" fontId="11" fillId="0" borderId="0" xfId="0" applyNumberFormat="1" applyFont="1" applyAlignment="1"/>
    <xf numFmtId="165" fontId="11" fillId="0" borderId="0" xfId="0" applyFont="1" applyAlignment="1"/>
    <xf numFmtId="165" fontId="12" fillId="0" borderId="0" xfId="0" applyFont="1" applyAlignment="1">
      <alignment horizontal="left" wrapText="1"/>
    </xf>
    <xf numFmtId="165" fontId="12" fillId="0" borderId="0" xfId="0" applyFont="1" applyAlignment="1">
      <alignment horizontal="center"/>
    </xf>
    <xf numFmtId="166" fontId="11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1" fillId="0" borderId="0" xfId="0" applyNumberFormat="1" applyFont="1" applyAlignment="1"/>
    <xf numFmtId="166" fontId="11" fillId="2" borderId="0" xfId="0" applyNumberFormat="1" applyFont="1" applyFill="1" applyAlignment="1"/>
    <xf numFmtId="167" fontId="11" fillId="2" borderId="0" xfId="0" applyNumberFormat="1" applyFont="1" applyFill="1" applyAlignment="1"/>
    <xf numFmtId="165" fontId="11" fillId="2" borderId="0" xfId="0" applyFont="1" applyFill="1" applyAlignment="1"/>
    <xf numFmtId="49" fontId="0" fillId="0" borderId="0" xfId="0" applyNumberFormat="1">
      <alignment vertical="top" wrapText="1"/>
    </xf>
    <xf numFmtId="0" fontId="14" fillId="0" borderId="0" xfId="8" applyFont="1" applyAlignment="1">
      <alignment vertical="center" wrapText="1"/>
    </xf>
    <xf numFmtId="0" fontId="35" fillId="0" borderId="9" xfId="8" applyFont="1" applyBorder="1" applyAlignment="1">
      <alignment horizontal="center" vertical="center" wrapText="1"/>
    </xf>
    <xf numFmtId="0" fontId="13" fillId="0" borderId="0" xfId="8" applyFont="1" applyAlignment="1">
      <alignment horizontal="left" vertical="center"/>
    </xf>
    <xf numFmtId="0" fontId="11" fillId="0" borderId="0" xfId="194" applyFont="1"/>
    <xf numFmtId="0" fontId="11" fillId="0" borderId="0" xfId="194" applyFont="1" applyAlignment="1">
      <alignment horizontal="left"/>
    </xf>
    <xf numFmtId="168" fontId="32" fillId="0" borderId="5" xfId="194" applyNumberFormat="1" applyFont="1" applyBorder="1" applyAlignment="1">
      <alignment horizontal="center"/>
    </xf>
    <xf numFmtId="166" fontId="32" fillId="0" borderId="5" xfId="194" applyNumberFormat="1" applyFont="1" applyBorder="1" applyAlignment="1">
      <alignment horizontal="center"/>
    </xf>
    <xf numFmtId="0" fontId="31" fillId="0" borderId="7" xfId="194" applyFont="1" applyBorder="1" applyAlignment="1">
      <alignment horizontal="left" wrapText="1"/>
    </xf>
    <xf numFmtId="49" fontId="34" fillId="0" borderId="59" xfId="194" applyNumberFormat="1" applyFont="1" applyBorder="1" applyAlignment="1">
      <alignment horizontal="center" vertical="justify"/>
    </xf>
    <xf numFmtId="0" fontId="32" fillId="0" borderId="0" xfId="194" applyFont="1"/>
    <xf numFmtId="0" fontId="32" fillId="0" borderId="0" xfId="194" applyFont="1" applyAlignment="1">
      <alignment horizontal="left"/>
    </xf>
    <xf numFmtId="49" fontId="31" fillId="0" borderId="10" xfId="194" applyNumberFormat="1" applyFont="1" applyBorder="1" applyAlignment="1">
      <alignment horizontal="left" wrapText="1"/>
    </xf>
    <xf numFmtId="49" fontId="31" fillId="0" borderId="59" xfId="194" applyNumberFormat="1" applyFont="1" applyBorder="1" applyAlignment="1">
      <alignment horizontal="center" vertical="center"/>
    </xf>
    <xf numFmtId="0" fontId="31" fillId="0" borderId="6" xfId="194" applyFont="1" applyBorder="1" applyAlignment="1">
      <alignment horizontal="left" vertical="top" wrapText="1"/>
    </xf>
    <xf numFmtId="49" fontId="31" fillId="0" borderId="5" xfId="194" applyNumberFormat="1" applyFont="1" applyBorder="1" applyAlignment="1">
      <alignment horizontal="center" vertical="center"/>
    </xf>
    <xf numFmtId="0" fontId="31" fillId="0" borderId="60" xfId="194" applyFont="1" applyBorder="1" applyAlignment="1">
      <alignment horizontal="left" vertical="top" wrapText="1"/>
    </xf>
    <xf numFmtId="49" fontId="31" fillId="0" borderId="61" xfId="194" applyNumberFormat="1" applyFont="1" applyBorder="1" applyAlignment="1">
      <alignment horizontal="center" vertical="center"/>
    </xf>
    <xf numFmtId="0" fontId="33" fillId="0" borderId="0" xfId="194" applyFont="1"/>
    <xf numFmtId="0" fontId="33" fillId="0" borderId="0" xfId="194" applyFont="1" applyAlignment="1">
      <alignment horizontal="left"/>
    </xf>
    <xf numFmtId="168" fontId="33" fillId="0" borderId="5" xfId="194" applyNumberFormat="1" applyFont="1" applyBorder="1" applyAlignment="1">
      <alignment horizontal="center"/>
    </xf>
    <xf numFmtId="0" fontId="34" fillId="0" borderId="56" xfId="194" applyFont="1" applyBorder="1" applyAlignment="1">
      <alignment horizontal="left" vertical="top" wrapText="1"/>
    </xf>
    <xf numFmtId="49" fontId="34" fillId="0" borderId="57" xfId="194" applyNumberFormat="1" applyFont="1" applyBorder="1" applyAlignment="1">
      <alignment horizontal="center" vertical="center"/>
    </xf>
    <xf numFmtId="0" fontId="31" fillId="0" borderId="56" xfId="194" applyFont="1" applyBorder="1" applyAlignment="1">
      <alignment horizontal="left" vertical="top" wrapText="1"/>
    </xf>
    <xf numFmtId="49" fontId="31" fillId="0" borderId="57" xfId="194" applyNumberFormat="1" applyFont="1" applyBorder="1" applyAlignment="1">
      <alignment horizontal="center" vertical="center"/>
    </xf>
    <xf numFmtId="0" fontId="34" fillId="0" borderId="58" xfId="194" applyFont="1" applyBorder="1" applyAlignment="1">
      <alignment horizontal="left" vertical="top" wrapText="1"/>
    </xf>
    <xf numFmtId="0" fontId="37" fillId="0" borderId="0" xfId="194" applyFont="1"/>
    <xf numFmtId="0" fontId="37" fillId="0" borderId="0" xfId="194" applyFont="1" applyAlignment="1">
      <alignment horizontal="left"/>
    </xf>
    <xf numFmtId="168" fontId="33" fillId="0" borderId="8" xfId="194" applyNumberFormat="1" applyFont="1" applyBorder="1" applyAlignment="1">
      <alignment horizontal="center"/>
    </xf>
    <xf numFmtId="49" fontId="34" fillId="0" borderId="5" xfId="194" applyNumberFormat="1" applyFont="1" applyBorder="1" applyAlignment="1">
      <alignment horizontal="left" vertical="center" wrapText="1"/>
    </xf>
    <xf numFmtId="49" fontId="31" fillId="0" borderId="56" xfId="194" applyNumberFormat="1" applyFont="1" applyBorder="1" applyAlignment="1">
      <alignment horizontal="center" vertical="center"/>
    </xf>
    <xf numFmtId="49" fontId="31" fillId="0" borderId="5" xfId="194" applyNumberFormat="1" applyFont="1" applyBorder="1" applyAlignment="1">
      <alignment horizontal="left" wrapText="1"/>
    </xf>
    <xf numFmtId="168" fontId="33" fillId="0" borderId="9" xfId="194" applyNumberFormat="1" applyFont="1" applyBorder="1" applyAlignment="1">
      <alignment horizontal="center"/>
    </xf>
    <xf numFmtId="49" fontId="31" fillId="0" borderId="61" xfId="194" applyNumberFormat="1" applyFont="1" applyBorder="1" applyAlignment="1">
      <alignment horizontal="left" wrapText="1"/>
    </xf>
    <xf numFmtId="168" fontId="33" fillId="0" borderId="56" xfId="194" applyNumberFormat="1" applyFont="1" applyBorder="1" applyAlignment="1">
      <alignment horizontal="center"/>
    </xf>
    <xf numFmtId="49" fontId="31" fillId="0" borderId="57" xfId="194" applyNumberFormat="1" applyFont="1" applyBorder="1" applyAlignment="1">
      <alignment horizontal="left" wrapText="1"/>
    </xf>
    <xf numFmtId="49" fontId="31" fillId="0" borderId="56" xfId="194" applyNumberFormat="1" applyFont="1" applyBorder="1" applyAlignment="1">
      <alignment horizontal="left" wrapText="1"/>
    </xf>
    <xf numFmtId="0" fontId="31" fillId="0" borderId="8" xfId="194" applyFont="1" applyBorder="1" applyAlignment="1">
      <alignment horizontal="left" wrapText="1"/>
    </xf>
    <xf numFmtId="0" fontId="31" fillId="0" borderId="59" xfId="194" applyFont="1" applyBorder="1" applyAlignment="1">
      <alignment horizontal="center" vertical="justify"/>
    </xf>
    <xf numFmtId="0" fontId="31" fillId="0" borderId="8" xfId="194" applyFont="1" applyBorder="1" applyAlignment="1">
      <alignment horizontal="left" vertical="top" wrapText="1"/>
    </xf>
    <xf numFmtId="168" fontId="33" fillId="0" borderId="58" xfId="194" applyNumberFormat="1" applyFont="1" applyBorder="1" applyAlignment="1">
      <alignment horizontal="center"/>
    </xf>
    <xf numFmtId="1" fontId="36" fillId="0" borderId="5" xfId="194" applyNumberFormat="1" applyFont="1" applyBorder="1" applyAlignment="1">
      <alignment horizontal="center"/>
    </xf>
    <xf numFmtId="49" fontId="36" fillId="0" borderId="5" xfId="194" applyNumberFormat="1" applyFont="1" applyBorder="1" applyAlignment="1">
      <alignment horizontal="center"/>
    </xf>
    <xf numFmtId="49" fontId="36" fillId="0" borderId="5" xfId="194" applyNumberFormat="1" applyFont="1" applyBorder="1" applyAlignment="1">
      <alignment horizontal="center" vertical="top"/>
    </xf>
    <xf numFmtId="0" fontId="14" fillId="0" borderId="62" xfId="194" applyFont="1" applyBorder="1"/>
    <xf numFmtId="0" fontId="14" fillId="0" borderId="0" xfId="194" applyFont="1"/>
    <xf numFmtId="0" fontId="35" fillId="0" borderId="0" xfId="194" applyFont="1" applyAlignment="1">
      <alignment horizontal="left" wrapText="1"/>
    </xf>
    <xf numFmtId="0" fontId="20" fillId="0" borderId="0" xfId="194"/>
    <xf numFmtId="0" fontId="38" fillId="0" borderId="0" xfId="194" applyFont="1" applyAlignment="1">
      <alignment horizontal="left"/>
    </xf>
    <xf numFmtId="0" fontId="33" fillId="0" borderId="0" xfId="8" applyFont="1"/>
    <xf numFmtId="49" fontId="37" fillId="0" borderId="10" xfId="194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166" fontId="12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37" fillId="39" borderId="0" xfId="194" applyFont="1" applyFill="1" applyAlignment="1">
      <alignment horizontal="left"/>
    </xf>
    <xf numFmtId="0" fontId="12" fillId="5" borderId="5" xfId="1" applyFont="1" applyFill="1" applyBorder="1" applyAlignment="1">
      <alignment horizontal="center" vertical="top"/>
    </xf>
    <xf numFmtId="0" fontId="12" fillId="5" borderId="5" xfId="1" applyFont="1" applyFill="1" applyBorder="1" applyAlignment="1">
      <alignment horizontal="justify" vertical="top" wrapText="1"/>
    </xf>
    <xf numFmtId="169" fontId="56" fillId="2" borderId="5" xfId="299" applyNumberFormat="1" applyFont="1" applyFill="1" applyBorder="1" applyAlignment="1">
      <alignment vertical="center" wrapText="1"/>
    </xf>
    <xf numFmtId="169" fontId="56" fillId="2" borderId="5" xfId="3" applyNumberFormat="1" applyFont="1" applyFill="1" applyBorder="1" applyAlignment="1">
      <alignment vertical="center" wrapText="1"/>
    </xf>
    <xf numFmtId="0" fontId="11" fillId="5" borderId="5" xfId="1" applyFont="1" applyFill="1" applyBorder="1" applyAlignment="1">
      <alignment horizontal="center" vertical="top"/>
    </xf>
    <xf numFmtId="169" fontId="11" fillId="2" borderId="5" xfId="299" applyNumberFormat="1" applyFont="1" applyFill="1" applyBorder="1" applyAlignment="1">
      <alignment vertical="center" wrapText="1"/>
    </xf>
    <xf numFmtId="169" fontId="11" fillId="2" borderId="5" xfId="3" applyNumberFormat="1" applyFont="1" applyFill="1" applyBorder="1" applyAlignment="1">
      <alignment vertical="center" wrapText="1"/>
    </xf>
    <xf numFmtId="0" fontId="11" fillId="6" borderId="5" xfId="1" applyFont="1" applyFill="1" applyBorder="1" applyAlignment="1">
      <alignment horizontal="center" vertical="top"/>
    </xf>
    <xf numFmtId="49" fontId="7" fillId="7" borderId="1" xfId="304" applyFont="1" applyFill="1" applyBorder="1">
      <alignment horizontal="center"/>
    </xf>
    <xf numFmtId="0" fontId="7" fillId="7" borderId="16" xfId="303" applyFont="1" applyFill="1" applyAlignment="1">
      <alignment wrapText="1"/>
    </xf>
    <xf numFmtId="169" fontId="11" fillId="2" borderId="5" xfId="0" applyNumberFormat="1" applyFont="1" applyFill="1" applyBorder="1" applyAlignment="1"/>
    <xf numFmtId="49" fontId="7" fillId="0" borderId="1" xfId="304" applyFont="1" applyBorder="1">
      <alignment horizontal="center"/>
    </xf>
    <xf numFmtId="0" fontId="7" fillId="0" borderId="16" xfId="303" applyFont="1" applyAlignment="1">
      <alignment wrapText="1"/>
    </xf>
    <xf numFmtId="49" fontId="7" fillId="6" borderId="1" xfId="304" applyFont="1" applyFill="1" applyBorder="1">
      <alignment horizontal="center"/>
    </xf>
    <xf numFmtId="0" fontId="7" fillId="6" borderId="16" xfId="303" applyFont="1" applyFill="1" applyAlignment="1">
      <alignment wrapText="1"/>
    </xf>
    <xf numFmtId="169" fontId="11" fillId="2" borderId="5" xfId="0" applyNumberFormat="1" applyFont="1" applyFill="1" applyBorder="1" applyAlignment="1">
      <alignment horizontal="center"/>
    </xf>
    <xf numFmtId="0" fontId="11" fillId="5" borderId="5" xfId="1" applyFont="1" applyFill="1" applyBorder="1" applyAlignment="1">
      <alignment horizontal="left" vertical="top" wrapText="1"/>
    </xf>
    <xf numFmtId="0" fontId="12" fillId="6" borderId="5" xfId="1" applyFont="1" applyFill="1" applyBorder="1" applyAlignment="1">
      <alignment horizontal="left" vertical="top" wrapText="1"/>
    </xf>
    <xf numFmtId="0" fontId="7" fillId="0" borderId="16" xfId="303" applyFont="1" applyAlignment="1">
      <alignment horizontal="left" wrapText="1"/>
    </xf>
    <xf numFmtId="1" fontId="11" fillId="2" borderId="5" xfId="5" applyNumberFormat="1" applyFont="1" applyFill="1" applyBorder="1" applyAlignment="1">
      <alignment horizontal="left" vertical="top" wrapText="1"/>
    </xf>
    <xf numFmtId="1" fontId="11" fillId="0" borderId="5" xfId="5" applyNumberFormat="1" applyFont="1" applyBorder="1" applyAlignment="1">
      <alignment horizontal="left" vertical="top" wrapText="1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left"/>
    </xf>
    <xf numFmtId="0" fontId="7" fillId="0" borderId="1" xfId="0" applyNumberFormat="1" applyFont="1" applyBorder="1" applyAlignment="1">
      <alignment horizontal="left" wrapText="1"/>
    </xf>
    <xf numFmtId="49" fontId="12" fillId="2" borderId="5" xfId="5" applyNumberFormat="1" applyFont="1" applyFill="1" applyBorder="1" applyAlignment="1">
      <alignment horizontal="center"/>
    </xf>
    <xf numFmtId="166" fontId="12" fillId="2" borderId="5" xfId="5" applyNumberFormat="1" applyFont="1" applyFill="1" applyBorder="1" applyAlignment="1">
      <alignment horizontal="center"/>
    </xf>
    <xf numFmtId="49" fontId="11" fillId="2" borderId="5" xfId="5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/>
    <xf numFmtId="166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166" fontId="11" fillId="0" borderId="5" xfId="5" applyNumberFormat="1" applyFont="1" applyBorder="1" applyAlignment="1">
      <alignment horizontal="center"/>
    </xf>
    <xf numFmtId="49" fontId="12" fillId="2" borderId="5" xfId="5" applyNumberFormat="1" applyFont="1" applyFill="1" applyBorder="1" applyAlignment="1">
      <alignment horizontal="left" wrapText="1"/>
    </xf>
    <xf numFmtId="168" fontId="11" fillId="2" borderId="5" xfId="5" applyNumberFormat="1" applyFont="1" applyFill="1" applyBorder="1" applyAlignment="1">
      <alignment horizontal="center"/>
    </xf>
    <xf numFmtId="0" fontId="11" fillId="0" borderId="5" xfId="4" applyFont="1" applyBorder="1" applyAlignment="1">
      <alignment horizontal="left" vertical="center" wrapText="1"/>
    </xf>
    <xf numFmtId="49" fontId="12" fillId="0" borderId="5" xfId="5" applyNumberFormat="1" applyFont="1" applyBorder="1" applyAlignment="1">
      <alignment horizontal="left"/>
    </xf>
    <xf numFmtId="0" fontId="11" fillId="0" borderId="5" xfId="5" applyFont="1" applyBorder="1" applyAlignment="1">
      <alignment horizontal="left" vertical="top" wrapText="1"/>
    </xf>
    <xf numFmtId="0" fontId="11" fillId="2" borderId="5" xfId="5" applyFont="1" applyFill="1" applyBorder="1" applyAlignment="1">
      <alignment horizontal="left" vertical="top" wrapText="1"/>
    </xf>
    <xf numFmtId="0" fontId="57" fillId="2" borderId="5" xfId="0" applyNumberFormat="1" applyFont="1" applyFill="1" applyBorder="1" applyAlignment="1">
      <alignment horizontal="left" vertical="top" wrapText="1"/>
    </xf>
    <xf numFmtId="0" fontId="57" fillId="2" borderId="5" xfId="5" applyFont="1" applyFill="1" applyBorder="1" applyAlignment="1">
      <alignment horizontal="left" vertical="top" wrapText="1"/>
    </xf>
    <xf numFmtId="0" fontId="7" fillId="2" borderId="5" xfId="6" applyFont="1" applyFill="1" applyBorder="1" applyAlignment="1">
      <alignment horizontal="left" vertical="top" wrapText="1"/>
    </xf>
    <xf numFmtId="1" fontId="11" fillId="2" borderId="5" xfId="5" applyNumberFormat="1" applyFont="1" applyFill="1" applyBorder="1" applyAlignment="1">
      <alignment vertical="top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6" fontId="11" fillId="2" borderId="9" xfId="5" applyNumberFormat="1" applyFont="1" applyFill="1" applyBorder="1" applyAlignment="1">
      <alignment horizontal="center"/>
    </xf>
    <xf numFmtId="165" fontId="7" fillId="0" borderId="5" xfId="0" applyFont="1" applyBorder="1" applyAlignment="1">
      <alignment horizontal="left" vertical="top" wrapText="1"/>
    </xf>
    <xf numFmtId="165" fontId="7" fillId="0" borderId="5" xfId="0" applyFont="1" applyBorder="1">
      <alignment vertical="top" wrapText="1"/>
    </xf>
    <xf numFmtId="171" fontId="7" fillId="0" borderId="5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left" wrapText="1"/>
    </xf>
    <xf numFmtId="49" fontId="11" fillId="0" borderId="5" xfId="5" applyNumberFormat="1" applyFont="1" applyBorder="1"/>
    <xf numFmtId="166" fontId="12" fillId="0" borderId="5" xfId="5" applyNumberFormat="1" applyFont="1" applyBorder="1" applyAlignment="1">
      <alignment horizontal="center"/>
    </xf>
    <xf numFmtId="49" fontId="11" fillId="2" borderId="5" xfId="5" applyNumberFormat="1" applyFont="1" applyFill="1" applyBorder="1" applyAlignment="1">
      <alignment horizontal="left" wrapText="1"/>
    </xf>
    <xf numFmtId="1" fontId="57" fillId="2" borderId="5" xfId="5" applyNumberFormat="1" applyFont="1" applyFill="1" applyBorder="1" applyAlignment="1">
      <alignment horizontal="left" vertical="top" wrapText="1"/>
    </xf>
    <xf numFmtId="0" fontId="6" fillId="0" borderId="5" xfId="0" applyNumberFormat="1" applyFont="1" applyBorder="1" applyAlignment="1">
      <alignment horizontal="left" wrapText="1"/>
    </xf>
    <xf numFmtId="0" fontId="7" fillId="0" borderId="5" xfId="0" applyNumberFormat="1" applyFont="1" applyBorder="1" applyAlignment="1">
      <alignment horizontal="left" wrapText="1"/>
    </xf>
    <xf numFmtId="166" fontId="6" fillId="0" borderId="5" xfId="0" applyNumberFormat="1" applyFont="1" applyBorder="1" applyAlignment="1">
      <alignment horizontal="right" wrapText="1"/>
    </xf>
    <xf numFmtId="1" fontId="7" fillId="0" borderId="5" xfId="0" applyNumberFormat="1" applyFont="1" applyBorder="1" applyAlignment="1">
      <alignment horizontal="left" wrapText="1"/>
    </xf>
    <xf numFmtId="49" fontId="7" fillId="0" borderId="5" xfId="0" applyNumberFormat="1" applyFont="1" applyBorder="1" applyAlignment="1">
      <alignment horizontal="left" wrapText="1"/>
    </xf>
    <xf numFmtId="166" fontId="7" fillId="0" borderId="5" xfId="0" applyNumberFormat="1" applyFont="1" applyBorder="1" applyAlignment="1">
      <alignment horizontal="right" wrapText="1"/>
    </xf>
    <xf numFmtId="49" fontId="7" fillId="0" borderId="5" xfId="298" applyNumberFormat="1" applyBorder="1" applyAlignment="1">
      <alignment horizontal="left" wrapText="1"/>
    </xf>
    <xf numFmtId="49" fontId="58" fillId="0" borderId="5" xfId="297" applyNumberFormat="1" applyFont="1" applyBorder="1"/>
    <xf numFmtId="0" fontId="58" fillId="0" borderId="5" xfId="297" applyFont="1" applyBorder="1"/>
    <xf numFmtId="49" fontId="58" fillId="0" borderId="5" xfId="301" applyNumberFormat="1" applyFont="1" applyBorder="1"/>
    <xf numFmtId="0" fontId="57" fillId="0" borderId="5" xfId="5" applyFont="1" applyBorder="1" applyAlignment="1">
      <alignment horizontal="left" vertical="top" wrapText="1"/>
    </xf>
    <xf numFmtId="1" fontId="11" fillId="0" borderId="5" xfId="300" applyNumberFormat="1" applyFont="1" applyBorder="1" applyAlignment="1">
      <alignment horizontal="left" vertical="top" wrapText="1"/>
    </xf>
    <xf numFmtId="1" fontId="12" fillId="0" borderId="5" xfId="5" applyNumberFormat="1" applyFont="1" applyBorder="1" applyAlignment="1">
      <alignment horizontal="left" vertical="top" wrapText="1"/>
    </xf>
    <xf numFmtId="165" fontId="12" fillId="0" borderId="0" xfId="0" applyFont="1" applyAlignment="1">
      <alignment horizontal="center" vertical="top" wrapText="1"/>
    </xf>
    <xf numFmtId="165" fontId="12" fillId="0" borderId="5" xfId="0" applyFont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horizontal="left" vertical="top" wrapText="1"/>
    </xf>
    <xf numFmtId="166" fontId="11" fillId="0" borderId="0" xfId="0" applyNumberFormat="1" applyFont="1" applyAlignment="1">
      <alignment horizontal="left" vertical="top"/>
    </xf>
    <xf numFmtId="0" fontId="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33" fillId="0" borderId="0" xfId="194" applyFont="1" applyAlignment="1">
      <alignment horizontal="center" vertical="center" wrapText="1"/>
    </xf>
    <xf numFmtId="0" fontId="37" fillId="0" borderId="0" xfId="8" applyFont="1" applyAlignment="1">
      <alignment horizontal="left" wrapText="1"/>
    </xf>
    <xf numFmtId="0" fontId="36" fillId="0" borderId="0" xfId="8" applyFont="1"/>
    <xf numFmtId="0" fontId="33" fillId="0" borderId="5" xfId="194" applyFont="1" applyBorder="1" applyAlignment="1">
      <alignment horizontal="center" vertical="center"/>
    </xf>
    <xf numFmtId="0" fontId="34" fillId="0" borderId="5" xfId="194" applyFont="1" applyBorder="1" applyAlignment="1">
      <alignment horizontal="center" vertical="center" wrapText="1"/>
    </xf>
    <xf numFmtId="0" fontId="36" fillId="0" borderId="5" xfId="9" applyFont="1" applyBorder="1" applyAlignment="1">
      <alignment horizontal="center" vertical="center"/>
    </xf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6010000}"/>
    <cellStyle name="Финансовый" xfId="3" builtinId="3"/>
    <cellStyle name="Финансовый 2" xfId="195" xr:uid="{00000000-0005-0000-0000-000058010000}"/>
    <cellStyle name="Финансовый 3" xfId="299" xr:uid="{00000000-0005-0000-0000-000059010000}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view="pageBreakPreview" topLeftCell="A4" zoomScaleSheetLayoutView="100" workbookViewId="0">
      <selection activeCell="C1" sqref="C1:E5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45" t="s">
        <v>198</v>
      </c>
      <c r="D1" s="146"/>
      <c r="E1" s="146"/>
    </row>
    <row r="2" spans="1:8" ht="15" x14ac:dyDescent="0.25">
      <c r="B2" s="5"/>
      <c r="C2" s="146"/>
      <c r="D2" s="146"/>
      <c r="E2" s="146"/>
    </row>
    <row r="3" spans="1:8" ht="15" x14ac:dyDescent="0.25">
      <c r="B3" s="5"/>
      <c r="C3" s="146"/>
      <c r="D3" s="146"/>
      <c r="E3" s="146"/>
    </row>
    <row r="4" spans="1:8" ht="33.75" customHeight="1" x14ac:dyDescent="0.25">
      <c r="B4" s="5"/>
      <c r="C4" s="146"/>
      <c r="D4" s="146"/>
      <c r="E4" s="146"/>
    </row>
    <row r="5" spans="1:8" ht="193.5" customHeight="1" x14ac:dyDescent="0.2">
      <c r="C5" s="146"/>
      <c r="D5" s="146"/>
      <c r="E5" s="146"/>
    </row>
    <row r="6" spans="1:8" ht="63" customHeight="1" x14ac:dyDescent="0.2">
      <c r="A6" s="142" t="s">
        <v>179</v>
      </c>
      <c r="B6" s="142"/>
      <c r="C6" s="142"/>
      <c r="D6" s="142"/>
      <c r="E6" s="142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43" t="s">
        <v>23</v>
      </c>
      <c r="B8" s="143" t="s">
        <v>2</v>
      </c>
      <c r="C8" s="144" t="s">
        <v>7</v>
      </c>
      <c r="D8" s="144"/>
      <c r="E8" s="144"/>
    </row>
    <row r="9" spans="1:8" ht="16.5" customHeight="1" x14ac:dyDescent="0.2">
      <c r="A9" s="143"/>
      <c r="B9" s="143"/>
      <c r="C9" s="70" t="s">
        <v>152</v>
      </c>
      <c r="D9" s="70" t="s">
        <v>172</v>
      </c>
      <c r="E9" s="70" t="s">
        <v>180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x14ac:dyDescent="0.2">
      <c r="A11" s="73" t="s">
        <v>26</v>
      </c>
      <c r="B11" s="74" t="s">
        <v>27</v>
      </c>
      <c r="C11" s="75">
        <f>C12</f>
        <v>3411</v>
      </c>
      <c r="D11" s="75">
        <f>D12</f>
        <v>1849</v>
      </c>
      <c r="E11" s="76">
        <f>E12</f>
        <v>1869.4</v>
      </c>
      <c r="F11" s="15"/>
      <c r="G11" s="16"/>
    </row>
    <row r="12" spans="1:8" s="17" customFormat="1" ht="25.5" x14ac:dyDescent="0.2">
      <c r="A12" s="77" t="s">
        <v>28</v>
      </c>
      <c r="B12" s="89" t="s">
        <v>29</v>
      </c>
      <c r="C12" s="78">
        <f>C13+C18+C23</f>
        <v>3411</v>
      </c>
      <c r="D12" s="78">
        <f>D13+D18+D23</f>
        <v>1849</v>
      </c>
      <c r="E12" s="79">
        <f>E13+E18+E23</f>
        <v>1869.4</v>
      </c>
      <c r="F12" s="15"/>
      <c r="G12" s="16"/>
    </row>
    <row r="13" spans="1:8" s="17" customFormat="1" ht="25.5" x14ac:dyDescent="0.2">
      <c r="A13" s="80" t="s">
        <v>120</v>
      </c>
      <c r="B13" s="90" t="s">
        <v>130</v>
      </c>
      <c r="C13" s="78">
        <f>C14+C16</f>
        <v>1598.3000000000002</v>
      </c>
      <c r="D13" s="78">
        <f t="shared" ref="C13:D14" si="0">D14</f>
        <v>1164.5999999999999</v>
      </c>
      <c r="E13" s="79">
        <f>E14</f>
        <v>1161.7</v>
      </c>
      <c r="F13" s="15"/>
      <c r="G13" s="16"/>
    </row>
    <row r="14" spans="1:8" s="17" customFormat="1" x14ac:dyDescent="0.2">
      <c r="A14" s="81" t="s">
        <v>121</v>
      </c>
      <c r="B14" s="82" t="s">
        <v>131</v>
      </c>
      <c r="C14" s="83">
        <f t="shared" si="0"/>
        <v>1394.9</v>
      </c>
      <c r="D14" s="83">
        <f t="shared" si="0"/>
        <v>1164.5999999999999</v>
      </c>
      <c r="E14" s="83">
        <f>E15</f>
        <v>1161.7</v>
      </c>
      <c r="F14" s="15"/>
      <c r="G14" s="16"/>
    </row>
    <row r="15" spans="1:8" s="17" customFormat="1" ht="38.25" x14ac:dyDescent="0.2">
      <c r="A15" s="84" t="s">
        <v>142</v>
      </c>
      <c r="B15" s="91" t="s">
        <v>190</v>
      </c>
      <c r="C15" s="83">
        <v>1394.9</v>
      </c>
      <c r="D15" s="83">
        <v>1164.5999999999999</v>
      </c>
      <c r="E15" s="83">
        <v>1161.7</v>
      </c>
      <c r="F15" s="15"/>
      <c r="G15" s="16"/>
    </row>
    <row r="16" spans="1:8" s="17" customFormat="1" ht="25.5" x14ac:dyDescent="0.2">
      <c r="A16" s="81" t="s">
        <v>173</v>
      </c>
      <c r="B16" s="82" t="s">
        <v>174</v>
      </c>
      <c r="C16" s="83">
        <f>C17</f>
        <v>203.4</v>
      </c>
      <c r="D16" s="83"/>
      <c r="E16" s="83"/>
      <c r="F16" s="15"/>
      <c r="G16" s="16"/>
    </row>
    <row r="17" spans="1:7" s="17" customFormat="1" ht="25.5" x14ac:dyDescent="0.2">
      <c r="A17" s="84" t="s">
        <v>175</v>
      </c>
      <c r="B17" s="85" t="s">
        <v>176</v>
      </c>
      <c r="C17" s="83">
        <v>203.4</v>
      </c>
      <c r="D17" s="83"/>
      <c r="E17" s="83"/>
      <c r="F17" s="15"/>
      <c r="G17" s="16"/>
    </row>
    <row r="18" spans="1:7" s="17" customFormat="1" ht="25.5" x14ac:dyDescent="0.2">
      <c r="A18" s="86" t="s">
        <v>122</v>
      </c>
      <c r="B18" s="87" t="s">
        <v>191</v>
      </c>
      <c r="C18" s="88">
        <f>C19+C21</f>
        <v>437.7</v>
      </c>
      <c r="D18" s="88">
        <f>D19+D21</f>
        <v>472.4</v>
      </c>
      <c r="E18" s="88">
        <f>E19+E21</f>
        <v>487.70000000000005</v>
      </c>
      <c r="F18" s="15"/>
      <c r="G18" s="16"/>
    </row>
    <row r="19" spans="1:7" s="17" customFormat="1" ht="38.25" x14ac:dyDescent="0.2">
      <c r="A19" s="81" t="s">
        <v>123</v>
      </c>
      <c r="B19" s="82" t="s">
        <v>192</v>
      </c>
      <c r="C19" s="88">
        <f>C20</f>
        <v>2.4</v>
      </c>
      <c r="D19" s="88">
        <f>D20</f>
        <v>2.5</v>
      </c>
      <c r="E19" s="88">
        <f>E20</f>
        <v>2.6</v>
      </c>
      <c r="F19" s="15"/>
      <c r="G19" s="16"/>
    </row>
    <row r="20" spans="1:7" s="17" customFormat="1" ht="38.25" x14ac:dyDescent="0.2">
      <c r="A20" s="84" t="s">
        <v>124</v>
      </c>
      <c r="B20" s="85" t="s">
        <v>193</v>
      </c>
      <c r="C20" s="88">
        <v>2.4</v>
      </c>
      <c r="D20" s="88">
        <v>2.5</v>
      </c>
      <c r="E20" s="88">
        <v>2.6</v>
      </c>
      <c r="F20" s="15"/>
      <c r="G20" s="16"/>
    </row>
    <row r="21" spans="1:7" s="17" customFormat="1" ht="38.25" x14ac:dyDescent="0.2">
      <c r="A21" s="81" t="s">
        <v>125</v>
      </c>
      <c r="B21" s="82" t="s">
        <v>194</v>
      </c>
      <c r="C21" s="88">
        <f>C22</f>
        <v>435.3</v>
      </c>
      <c r="D21" s="88">
        <f>D22</f>
        <v>469.9</v>
      </c>
      <c r="E21" s="88">
        <f>E22</f>
        <v>485.1</v>
      </c>
      <c r="F21" s="15"/>
      <c r="G21" s="16"/>
    </row>
    <row r="22" spans="1:7" s="17" customFormat="1" ht="51" x14ac:dyDescent="0.2">
      <c r="A22" s="84" t="s">
        <v>126</v>
      </c>
      <c r="B22" s="85" t="s">
        <v>151</v>
      </c>
      <c r="C22" s="88">
        <v>435.3</v>
      </c>
      <c r="D22" s="88">
        <v>469.9</v>
      </c>
      <c r="E22" s="88">
        <v>485.1</v>
      </c>
      <c r="F22" s="15"/>
      <c r="G22" s="16"/>
    </row>
    <row r="23" spans="1:7" s="17" customFormat="1" x14ac:dyDescent="0.2">
      <c r="A23" s="86" t="s">
        <v>127</v>
      </c>
      <c r="B23" s="87" t="s">
        <v>31</v>
      </c>
      <c r="C23" s="88">
        <f>C24</f>
        <v>1375</v>
      </c>
      <c r="D23" s="88">
        <f>D24</f>
        <v>212</v>
      </c>
      <c r="E23" s="88">
        <f>E24</f>
        <v>220</v>
      </c>
      <c r="F23" s="15"/>
      <c r="G23" s="16"/>
    </row>
    <row r="24" spans="1:7" s="17" customFormat="1" ht="54" customHeight="1" x14ac:dyDescent="0.2">
      <c r="A24" s="81" t="s">
        <v>128</v>
      </c>
      <c r="B24" s="82" t="s">
        <v>145</v>
      </c>
      <c r="C24" s="88">
        <f t="shared" ref="C24:D24" si="1">C25</f>
        <v>1375</v>
      </c>
      <c r="D24" s="88">
        <f t="shared" si="1"/>
        <v>212</v>
      </c>
      <c r="E24" s="88">
        <f>E25</f>
        <v>220</v>
      </c>
      <c r="F24" s="15"/>
      <c r="G24" s="16"/>
    </row>
    <row r="25" spans="1:7" s="17" customFormat="1" ht="63.75" x14ac:dyDescent="0.2">
      <c r="A25" s="84" t="s">
        <v>129</v>
      </c>
      <c r="B25" s="85" t="s">
        <v>146</v>
      </c>
      <c r="C25" s="88">
        <v>1375</v>
      </c>
      <c r="D25" s="88">
        <v>212</v>
      </c>
      <c r="E25" s="88">
        <v>220</v>
      </c>
      <c r="F25" s="15"/>
      <c r="G25" s="16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1"/>
  <sheetViews>
    <sheetView view="pageBreakPreview" zoomScaleSheetLayoutView="100" workbookViewId="0">
      <selection activeCell="J8" sqref="J8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57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7" t="s">
        <v>199</v>
      </c>
      <c r="J1" s="148"/>
      <c r="K1" s="148"/>
      <c r="L1" s="148"/>
    </row>
    <row r="2" spans="1:12" ht="66" customHeight="1" x14ac:dyDescent="0.2">
      <c r="A2" s="149" t="s">
        <v>181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0" t="s">
        <v>1</v>
      </c>
      <c r="J3" s="150"/>
      <c r="K3" s="150"/>
      <c r="L3" s="150"/>
    </row>
    <row r="4" spans="1:12" ht="19.899999999999999" customHeight="1" x14ac:dyDescent="0.2">
      <c r="A4" s="151" t="s">
        <v>2</v>
      </c>
      <c r="B4" s="151" t="s">
        <v>21</v>
      </c>
      <c r="C4" s="151" t="s">
        <v>3</v>
      </c>
      <c r="D4" s="151" t="s">
        <v>4</v>
      </c>
      <c r="E4" s="151" t="s">
        <v>5</v>
      </c>
      <c r="F4" s="151"/>
      <c r="G4" s="151"/>
      <c r="H4" s="151"/>
      <c r="I4" s="151" t="s">
        <v>6</v>
      </c>
      <c r="J4" s="151" t="s">
        <v>7</v>
      </c>
      <c r="K4" s="151"/>
      <c r="L4" s="151"/>
    </row>
    <row r="5" spans="1:12" ht="16.350000000000001" customHeight="1" x14ac:dyDescent="0.2">
      <c r="A5" s="151" t="s">
        <v>0</v>
      </c>
      <c r="B5" s="151" t="s">
        <v>0</v>
      </c>
      <c r="C5" s="151" t="s">
        <v>0</v>
      </c>
      <c r="D5" s="151" t="s">
        <v>0</v>
      </c>
      <c r="E5" s="151" t="s">
        <v>0</v>
      </c>
      <c r="F5" s="151"/>
      <c r="G5" s="151"/>
      <c r="H5" s="151"/>
      <c r="I5" s="151" t="s">
        <v>0</v>
      </c>
      <c r="J5" s="71" t="s">
        <v>152</v>
      </c>
      <c r="K5" s="71" t="s">
        <v>172</v>
      </c>
      <c r="L5" s="71" t="s">
        <v>180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x14ac:dyDescent="0.2">
      <c r="A7" s="94" t="s">
        <v>147</v>
      </c>
      <c r="B7" s="95" t="s">
        <v>134</v>
      </c>
      <c r="C7" s="95"/>
      <c r="D7" s="95"/>
      <c r="E7" s="96"/>
      <c r="F7" s="96"/>
      <c r="G7" s="96"/>
      <c r="H7" s="96"/>
      <c r="I7" s="97"/>
      <c r="J7" s="98">
        <f>J8+J43+J52+J71+J82+J89</f>
        <v>5256.3</v>
      </c>
      <c r="K7" s="98">
        <f>K8+K43+K52+K71+K82+K89</f>
        <v>3452.9000000000005</v>
      </c>
      <c r="L7" s="98">
        <f>L8+L43+L52+L71+L82+L89</f>
        <v>3537.6000000000004</v>
      </c>
    </row>
    <row r="8" spans="1:12" ht="15.75" customHeight="1" x14ac:dyDescent="0.2">
      <c r="A8" s="92" t="s">
        <v>32</v>
      </c>
      <c r="B8" s="99" t="s">
        <v>134</v>
      </c>
      <c r="C8" s="99" t="s">
        <v>33</v>
      </c>
      <c r="D8" s="99"/>
      <c r="E8" s="100"/>
      <c r="F8" s="100"/>
      <c r="G8" s="100"/>
      <c r="H8" s="100"/>
      <c r="I8" s="101"/>
      <c r="J8" s="102">
        <f>J9+J15+J31+J37</f>
        <v>2773.1</v>
      </c>
      <c r="K8" s="102">
        <f>K9+K15+K31</f>
        <v>2067.9</v>
      </c>
      <c r="L8" s="102">
        <f>L9+L15+L31</f>
        <v>1992</v>
      </c>
    </row>
    <row r="9" spans="1:12" ht="51" x14ac:dyDescent="0.2">
      <c r="A9" s="92" t="s">
        <v>34</v>
      </c>
      <c r="B9" s="99" t="s">
        <v>134</v>
      </c>
      <c r="C9" s="103" t="s">
        <v>33</v>
      </c>
      <c r="D9" s="103" t="s">
        <v>35</v>
      </c>
      <c r="E9" s="100"/>
      <c r="F9" s="100"/>
      <c r="G9" s="100"/>
      <c r="H9" s="100"/>
      <c r="I9" s="99"/>
      <c r="J9" s="102">
        <f>J10</f>
        <v>1163.2</v>
      </c>
      <c r="K9" s="102">
        <f>K10</f>
        <v>1097.3</v>
      </c>
      <c r="L9" s="102">
        <f>L10</f>
        <v>1019.3</v>
      </c>
    </row>
    <row r="10" spans="1:12" ht="66.75" customHeight="1" x14ac:dyDescent="0.2">
      <c r="A10" s="92" t="s">
        <v>163</v>
      </c>
      <c r="B10" s="99" t="s">
        <v>134</v>
      </c>
      <c r="C10" s="99" t="s">
        <v>33</v>
      </c>
      <c r="D10" s="99" t="s">
        <v>35</v>
      </c>
      <c r="E10" s="104">
        <v>65</v>
      </c>
      <c r="F10" s="104"/>
      <c r="G10" s="104"/>
      <c r="H10" s="104"/>
      <c r="I10" s="99"/>
      <c r="J10" s="102">
        <f t="shared" ref="J10:K12" si="0">J11</f>
        <v>1163.2</v>
      </c>
      <c r="K10" s="102">
        <f t="shared" si="0"/>
        <v>1097.3</v>
      </c>
      <c r="L10" s="102">
        <f>L11</f>
        <v>1019.3</v>
      </c>
    </row>
    <row r="11" spans="1:12" x14ac:dyDescent="0.2">
      <c r="A11" s="92" t="s">
        <v>36</v>
      </c>
      <c r="B11" s="99" t="s">
        <v>134</v>
      </c>
      <c r="C11" s="99" t="s">
        <v>33</v>
      </c>
      <c r="D11" s="99" t="s">
        <v>35</v>
      </c>
      <c r="E11" s="104">
        <v>65</v>
      </c>
      <c r="F11" s="104">
        <v>1</v>
      </c>
      <c r="G11" s="104"/>
      <c r="H11" s="104"/>
      <c r="I11" s="99"/>
      <c r="J11" s="102">
        <f t="shared" si="0"/>
        <v>1163.2</v>
      </c>
      <c r="K11" s="102">
        <f t="shared" si="0"/>
        <v>1097.3</v>
      </c>
      <c r="L11" s="102">
        <f>L12</f>
        <v>1019.3</v>
      </c>
    </row>
    <row r="12" spans="1:12" ht="30" customHeight="1" x14ac:dyDescent="0.2">
      <c r="A12" s="92" t="s">
        <v>37</v>
      </c>
      <c r="B12" s="99" t="s">
        <v>134</v>
      </c>
      <c r="C12" s="99" t="s">
        <v>33</v>
      </c>
      <c r="D12" s="99" t="s">
        <v>35</v>
      </c>
      <c r="E12" s="104">
        <v>65</v>
      </c>
      <c r="F12" s="104">
        <v>1</v>
      </c>
      <c r="G12" s="104" t="s">
        <v>60</v>
      </c>
      <c r="H12" s="104" t="s">
        <v>71</v>
      </c>
      <c r="I12" s="99"/>
      <c r="J12" s="102">
        <f t="shared" si="0"/>
        <v>1163.2</v>
      </c>
      <c r="K12" s="102">
        <f t="shared" si="0"/>
        <v>1097.3</v>
      </c>
      <c r="L12" s="102">
        <f>L13</f>
        <v>1019.3</v>
      </c>
    </row>
    <row r="13" spans="1:12" ht="89.25" x14ac:dyDescent="0.2">
      <c r="A13" s="92" t="s">
        <v>38</v>
      </c>
      <c r="B13" s="99" t="s">
        <v>134</v>
      </c>
      <c r="C13" s="99" t="s">
        <v>33</v>
      </c>
      <c r="D13" s="99" t="s">
        <v>35</v>
      </c>
      <c r="E13" s="104">
        <v>65</v>
      </c>
      <c r="F13" s="104">
        <v>1</v>
      </c>
      <c r="G13" s="104" t="s">
        <v>60</v>
      </c>
      <c r="H13" s="104" t="s">
        <v>71</v>
      </c>
      <c r="I13" s="99" t="s">
        <v>62</v>
      </c>
      <c r="J13" s="102">
        <f>J14</f>
        <v>1163.2</v>
      </c>
      <c r="K13" s="102">
        <f>K14</f>
        <v>1097.3</v>
      </c>
      <c r="L13" s="102">
        <f>L14</f>
        <v>1019.3</v>
      </c>
    </row>
    <row r="14" spans="1:12" ht="42.75" customHeight="1" x14ac:dyDescent="0.2">
      <c r="A14" s="92" t="s">
        <v>39</v>
      </c>
      <c r="B14" s="99" t="s">
        <v>134</v>
      </c>
      <c r="C14" s="99" t="s">
        <v>33</v>
      </c>
      <c r="D14" s="99" t="s">
        <v>35</v>
      </c>
      <c r="E14" s="104">
        <v>65</v>
      </c>
      <c r="F14" s="104">
        <v>1</v>
      </c>
      <c r="G14" s="104" t="s">
        <v>60</v>
      </c>
      <c r="H14" s="104" t="s">
        <v>71</v>
      </c>
      <c r="I14" s="99" t="s">
        <v>63</v>
      </c>
      <c r="J14" s="102">
        <v>1163.2</v>
      </c>
      <c r="K14" s="102">
        <v>1097.3</v>
      </c>
      <c r="L14" s="102">
        <v>1019.3</v>
      </c>
    </row>
    <row r="15" spans="1:12" ht="63.75" customHeight="1" x14ac:dyDescent="0.2">
      <c r="A15" s="92" t="s">
        <v>189</v>
      </c>
      <c r="B15" s="99" t="s">
        <v>134</v>
      </c>
      <c r="C15" s="103" t="s">
        <v>33</v>
      </c>
      <c r="D15" s="103" t="s">
        <v>41</v>
      </c>
      <c r="E15" s="104"/>
      <c r="F15" s="104"/>
      <c r="G15" s="104"/>
      <c r="H15" s="104"/>
      <c r="I15" s="101"/>
      <c r="J15" s="105">
        <f>J16+J26</f>
        <v>1545.5</v>
      </c>
      <c r="K15" s="105">
        <f>K16+K26</f>
        <v>920.6</v>
      </c>
      <c r="L15" s="105">
        <f>L16+L26</f>
        <v>922.7</v>
      </c>
    </row>
    <row r="16" spans="1:12" ht="65.25" customHeight="1" x14ac:dyDescent="0.2">
      <c r="A16" s="92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6" s="99" t="s">
        <v>134</v>
      </c>
      <c r="C16" s="106" t="s">
        <v>33</v>
      </c>
      <c r="D16" s="106" t="s">
        <v>41</v>
      </c>
      <c r="E16" s="104">
        <v>65</v>
      </c>
      <c r="F16" s="104"/>
      <c r="G16" s="104"/>
      <c r="H16" s="104"/>
      <c r="I16" s="101"/>
      <c r="J16" s="102">
        <f t="shared" ref="J16:K16" si="1">J17</f>
        <v>1543.1</v>
      </c>
      <c r="K16" s="102">
        <f t="shared" si="1"/>
        <v>918.1</v>
      </c>
      <c r="L16" s="102">
        <f>L17</f>
        <v>920.1</v>
      </c>
    </row>
    <row r="17" spans="1:12" ht="40.5" customHeight="1" x14ac:dyDescent="0.2">
      <c r="A17" s="92" t="s">
        <v>156</v>
      </c>
      <c r="B17" s="99" t="s">
        <v>134</v>
      </c>
      <c r="C17" s="99" t="s">
        <v>33</v>
      </c>
      <c r="D17" s="99" t="s">
        <v>41</v>
      </c>
      <c r="E17" s="104">
        <v>65</v>
      </c>
      <c r="F17" s="104">
        <v>2</v>
      </c>
      <c r="G17" s="104"/>
      <c r="H17" s="104"/>
      <c r="I17" s="101"/>
      <c r="J17" s="102">
        <f>J18+J21</f>
        <v>1543.1</v>
      </c>
      <c r="K17" s="102">
        <f>K18+K21</f>
        <v>918.1</v>
      </c>
      <c r="L17" s="102">
        <f>L18+L21</f>
        <v>920.1</v>
      </c>
    </row>
    <row r="18" spans="1:12" ht="38.25" x14ac:dyDescent="0.2">
      <c r="A18" s="92" t="s">
        <v>43</v>
      </c>
      <c r="B18" s="99" t="s">
        <v>134</v>
      </c>
      <c r="C18" s="99" t="s">
        <v>33</v>
      </c>
      <c r="D18" s="99" t="s">
        <v>41</v>
      </c>
      <c r="E18" s="104">
        <v>65</v>
      </c>
      <c r="F18" s="104">
        <v>2</v>
      </c>
      <c r="G18" s="104" t="s">
        <v>60</v>
      </c>
      <c r="H18" s="104" t="s">
        <v>72</v>
      </c>
      <c r="I18" s="101"/>
      <c r="J18" s="102">
        <f t="shared" ref="J18:K19" si="2">J19</f>
        <v>334.1</v>
      </c>
      <c r="K18" s="102">
        <f t="shared" si="2"/>
        <v>390.6</v>
      </c>
      <c r="L18" s="102">
        <f>L19</f>
        <v>390.6</v>
      </c>
    </row>
    <row r="19" spans="1:12" ht="89.25" x14ac:dyDescent="0.2">
      <c r="A19" s="92" t="s">
        <v>38</v>
      </c>
      <c r="B19" s="99" t="s">
        <v>134</v>
      </c>
      <c r="C19" s="99" t="s">
        <v>33</v>
      </c>
      <c r="D19" s="99" t="s">
        <v>41</v>
      </c>
      <c r="E19" s="104">
        <v>65</v>
      </c>
      <c r="F19" s="104">
        <v>2</v>
      </c>
      <c r="G19" s="104" t="s">
        <v>60</v>
      </c>
      <c r="H19" s="104" t="s">
        <v>72</v>
      </c>
      <c r="I19" s="101" t="s">
        <v>62</v>
      </c>
      <c r="J19" s="102">
        <f t="shared" si="2"/>
        <v>334.1</v>
      </c>
      <c r="K19" s="102">
        <f t="shared" si="2"/>
        <v>390.6</v>
      </c>
      <c r="L19" s="102">
        <f>L20</f>
        <v>390.6</v>
      </c>
    </row>
    <row r="20" spans="1:12" ht="38.25" x14ac:dyDescent="0.2">
      <c r="A20" s="92" t="s">
        <v>39</v>
      </c>
      <c r="B20" s="99" t="s">
        <v>134</v>
      </c>
      <c r="C20" s="99" t="s">
        <v>33</v>
      </c>
      <c r="D20" s="99" t="s">
        <v>41</v>
      </c>
      <c r="E20" s="104">
        <v>65</v>
      </c>
      <c r="F20" s="104">
        <v>2</v>
      </c>
      <c r="G20" s="104" t="s">
        <v>60</v>
      </c>
      <c r="H20" s="104" t="s">
        <v>72</v>
      </c>
      <c r="I20" s="101" t="s">
        <v>63</v>
      </c>
      <c r="J20" s="102">
        <v>334.1</v>
      </c>
      <c r="K20" s="102">
        <v>390.6</v>
      </c>
      <c r="L20" s="102">
        <v>390.6</v>
      </c>
    </row>
    <row r="21" spans="1:12" ht="39" customHeight="1" x14ac:dyDescent="0.2">
      <c r="A21" s="92" t="s">
        <v>188</v>
      </c>
      <c r="B21" s="99" t="s">
        <v>134</v>
      </c>
      <c r="C21" s="99" t="s">
        <v>33</v>
      </c>
      <c r="D21" s="99" t="s">
        <v>41</v>
      </c>
      <c r="E21" s="104">
        <v>65</v>
      </c>
      <c r="F21" s="104">
        <v>2</v>
      </c>
      <c r="G21" s="104" t="s">
        <v>60</v>
      </c>
      <c r="H21" s="104" t="s">
        <v>73</v>
      </c>
      <c r="I21" s="101"/>
      <c r="J21" s="102">
        <f>J22+J24</f>
        <v>1209</v>
      </c>
      <c r="K21" s="102">
        <f>K22+K24</f>
        <v>527.5</v>
      </c>
      <c r="L21" s="102">
        <f>L22+L24</f>
        <v>529.5</v>
      </c>
    </row>
    <row r="22" spans="1:12" ht="40.5" customHeight="1" x14ac:dyDescent="0.2">
      <c r="A22" s="92" t="s">
        <v>170</v>
      </c>
      <c r="B22" s="99" t="s">
        <v>134</v>
      </c>
      <c r="C22" s="99" t="s">
        <v>33</v>
      </c>
      <c r="D22" s="99" t="s">
        <v>41</v>
      </c>
      <c r="E22" s="104">
        <v>65</v>
      </c>
      <c r="F22" s="104">
        <v>2</v>
      </c>
      <c r="G22" s="104" t="s">
        <v>60</v>
      </c>
      <c r="H22" s="104" t="s">
        <v>73</v>
      </c>
      <c r="I22" s="101" t="s">
        <v>64</v>
      </c>
      <c r="J22" s="102">
        <f t="shared" ref="J22" si="3">J23</f>
        <v>1197.5</v>
      </c>
      <c r="K22" s="102">
        <f>K23</f>
        <v>513.5</v>
      </c>
      <c r="L22" s="102">
        <f>L23</f>
        <v>517.5</v>
      </c>
    </row>
    <row r="23" spans="1:12" ht="38.25" x14ac:dyDescent="0.2">
      <c r="A23" s="92" t="s">
        <v>42</v>
      </c>
      <c r="B23" s="99" t="s">
        <v>134</v>
      </c>
      <c r="C23" s="99" t="s">
        <v>33</v>
      </c>
      <c r="D23" s="99" t="s">
        <v>41</v>
      </c>
      <c r="E23" s="104">
        <v>65</v>
      </c>
      <c r="F23" s="104">
        <v>2</v>
      </c>
      <c r="G23" s="104" t="s">
        <v>60</v>
      </c>
      <c r="H23" s="104" t="s">
        <v>73</v>
      </c>
      <c r="I23" s="101" t="s">
        <v>65</v>
      </c>
      <c r="J23" s="102">
        <v>1197.5</v>
      </c>
      <c r="K23" s="102">
        <v>513.5</v>
      </c>
      <c r="L23" s="102">
        <v>517.5</v>
      </c>
    </row>
    <row r="24" spans="1:12" x14ac:dyDescent="0.2">
      <c r="A24" s="92" t="s">
        <v>44</v>
      </c>
      <c r="B24" s="99" t="s">
        <v>134</v>
      </c>
      <c r="C24" s="99" t="s">
        <v>33</v>
      </c>
      <c r="D24" s="99" t="s">
        <v>41</v>
      </c>
      <c r="E24" s="104">
        <v>65</v>
      </c>
      <c r="F24" s="104">
        <v>2</v>
      </c>
      <c r="G24" s="104" t="s">
        <v>60</v>
      </c>
      <c r="H24" s="104" t="s">
        <v>73</v>
      </c>
      <c r="I24" s="101" t="s">
        <v>66</v>
      </c>
      <c r="J24" s="102">
        <f>J25</f>
        <v>11.5</v>
      </c>
      <c r="K24" s="102">
        <f>K25</f>
        <v>14</v>
      </c>
      <c r="L24" s="102">
        <f>L25</f>
        <v>12</v>
      </c>
    </row>
    <row r="25" spans="1:12" ht="25.5" x14ac:dyDescent="0.2">
      <c r="A25" s="92" t="s">
        <v>45</v>
      </c>
      <c r="B25" s="99" t="s">
        <v>134</v>
      </c>
      <c r="C25" s="99" t="s">
        <v>33</v>
      </c>
      <c r="D25" s="99" t="s">
        <v>41</v>
      </c>
      <c r="E25" s="104">
        <v>65</v>
      </c>
      <c r="F25" s="104">
        <v>2</v>
      </c>
      <c r="G25" s="104" t="s">
        <v>60</v>
      </c>
      <c r="H25" s="104" t="s">
        <v>73</v>
      </c>
      <c r="I25" s="101" t="s">
        <v>67</v>
      </c>
      <c r="J25" s="102">
        <v>11.5</v>
      </c>
      <c r="K25" s="102">
        <v>14</v>
      </c>
      <c r="L25" s="102">
        <v>12</v>
      </c>
    </row>
    <row r="26" spans="1:12" ht="63.75" customHeight="1" x14ac:dyDescent="0.2">
      <c r="A26" s="92" t="s">
        <v>157</v>
      </c>
      <c r="B26" s="99" t="s">
        <v>134</v>
      </c>
      <c r="C26" s="99" t="s">
        <v>33</v>
      </c>
      <c r="D26" s="99" t="s">
        <v>41</v>
      </c>
      <c r="E26" s="104">
        <v>89</v>
      </c>
      <c r="F26" s="104"/>
      <c r="G26" s="104"/>
      <c r="H26" s="104"/>
      <c r="I26" s="101"/>
      <c r="J26" s="102">
        <f t="shared" ref="J26:K29" si="4">J27</f>
        <v>2.4</v>
      </c>
      <c r="K26" s="102">
        <f t="shared" si="4"/>
        <v>2.5</v>
      </c>
      <c r="L26" s="102">
        <f>L27</f>
        <v>2.6</v>
      </c>
    </row>
    <row r="27" spans="1:12" ht="77.25" customHeight="1" x14ac:dyDescent="0.2">
      <c r="A27" s="92" t="s">
        <v>158</v>
      </c>
      <c r="B27" s="99" t="s">
        <v>134</v>
      </c>
      <c r="C27" s="99" t="s">
        <v>33</v>
      </c>
      <c r="D27" s="99" t="s">
        <v>41</v>
      </c>
      <c r="E27" s="104">
        <v>89</v>
      </c>
      <c r="F27" s="104">
        <v>1</v>
      </c>
      <c r="G27" s="104"/>
      <c r="H27" s="104"/>
      <c r="I27" s="101"/>
      <c r="J27" s="102">
        <f t="shared" si="4"/>
        <v>2.4</v>
      </c>
      <c r="K27" s="102">
        <f t="shared" si="4"/>
        <v>2.5</v>
      </c>
      <c r="L27" s="102">
        <f>L28</f>
        <v>2.6</v>
      </c>
    </row>
    <row r="28" spans="1:12" ht="129.75" customHeight="1" x14ac:dyDescent="0.2">
      <c r="A28" s="92" t="s">
        <v>30</v>
      </c>
      <c r="B28" s="99" t="s">
        <v>134</v>
      </c>
      <c r="C28" s="99" t="s">
        <v>33</v>
      </c>
      <c r="D28" s="99" t="s">
        <v>41</v>
      </c>
      <c r="E28" s="104">
        <v>89</v>
      </c>
      <c r="F28" s="104">
        <v>1</v>
      </c>
      <c r="G28" s="104" t="s">
        <v>60</v>
      </c>
      <c r="H28" s="104" t="s">
        <v>74</v>
      </c>
      <c r="I28" s="101"/>
      <c r="J28" s="107">
        <f t="shared" si="4"/>
        <v>2.4</v>
      </c>
      <c r="K28" s="107">
        <f t="shared" si="4"/>
        <v>2.5</v>
      </c>
      <c r="L28" s="107">
        <f>L29</f>
        <v>2.6</v>
      </c>
    </row>
    <row r="29" spans="1:12" ht="40.5" customHeight="1" x14ac:dyDescent="0.2">
      <c r="A29" s="92" t="s">
        <v>170</v>
      </c>
      <c r="B29" s="99" t="s">
        <v>134</v>
      </c>
      <c r="C29" s="99" t="s">
        <v>33</v>
      </c>
      <c r="D29" s="99" t="s">
        <v>41</v>
      </c>
      <c r="E29" s="104">
        <v>89</v>
      </c>
      <c r="F29" s="104">
        <v>1</v>
      </c>
      <c r="G29" s="104" t="s">
        <v>60</v>
      </c>
      <c r="H29" s="104" t="s">
        <v>74</v>
      </c>
      <c r="I29" s="101" t="s">
        <v>64</v>
      </c>
      <c r="J29" s="107">
        <f t="shared" si="4"/>
        <v>2.4</v>
      </c>
      <c r="K29" s="107">
        <f t="shared" si="4"/>
        <v>2.5</v>
      </c>
      <c r="L29" s="107">
        <f>L30</f>
        <v>2.6</v>
      </c>
    </row>
    <row r="30" spans="1:12" ht="38.25" x14ac:dyDescent="0.2">
      <c r="A30" s="92" t="s">
        <v>42</v>
      </c>
      <c r="B30" s="99" t="s">
        <v>134</v>
      </c>
      <c r="C30" s="99" t="s">
        <v>33</v>
      </c>
      <c r="D30" s="99" t="s">
        <v>41</v>
      </c>
      <c r="E30" s="104">
        <v>89</v>
      </c>
      <c r="F30" s="104">
        <v>1</v>
      </c>
      <c r="G30" s="104" t="s">
        <v>60</v>
      </c>
      <c r="H30" s="104" t="s">
        <v>74</v>
      </c>
      <c r="I30" s="101" t="s">
        <v>65</v>
      </c>
      <c r="J30" s="107">
        <v>2.4</v>
      </c>
      <c r="K30" s="107">
        <v>2.5</v>
      </c>
      <c r="L30" s="107">
        <v>2.6</v>
      </c>
    </row>
    <row r="31" spans="1:12" x14ac:dyDescent="0.2">
      <c r="A31" s="92" t="s">
        <v>47</v>
      </c>
      <c r="B31" s="99" t="s">
        <v>134</v>
      </c>
      <c r="C31" s="103" t="s">
        <v>33</v>
      </c>
      <c r="D31" s="103" t="s">
        <v>18</v>
      </c>
      <c r="E31" s="104"/>
      <c r="F31" s="104"/>
      <c r="G31" s="104"/>
      <c r="H31" s="104"/>
      <c r="I31" s="101"/>
      <c r="J31" s="102">
        <f t="shared" ref="J31:K33" si="5">J32</f>
        <v>50</v>
      </c>
      <c r="K31" s="102">
        <f t="shared" si="5"/>
        <v>50</v>
      </c>
      <c r="L31" s="102">
        <f>L32</f>
        <v>50</v>
      </c>
    </row>
    <row r="32" spans="1:12" ht="64.5" customHeight="1" x14ac:dyDescent="0.2">
      <c r="A32" s="92" t="s">
        <v>133</v>
      </c>
      <c r="B32" s="99" t="s">
        <v>134</v>
      </c>
      <c r="C32" s="99" t="s">
        <v>33</v>
      </c>
      <c r="D32" s="99" t="s">
        <v>18</v>
      </c>
      <c r="E32" s="104" t="s">
        <v>75</v>
      </c>
      <c r="F32" s="104"/>
      <c r="G32" s="104"/>
      <c r="H32" s="104"/>
      <c r="I32" s="101"/>
      <c r="J32" s="102">
        <f t="shared" si="5"/>
        <v>50</v>
      </c>
      <c r="K32" s="102">
        <f t="shared" si="5"/>
        <v>50</v>
      </c>
      <c r="L32" s="102">
        <f>L33</f>
        <v>50</v>
      </c>
    </row>
    <row r="33" spans="1:12" ht="78" customHeight="1" x14ac:dyDescent="0.2">
      <c r="A33" s="92" t="s">
        <v>149</v>
      </c>
      <c r="B33" s="99" t="s">
        <v>134</v>
      </c>
      <c r="C33" s="99" t="s">
        <v>33</v>
      </c>
      <c r="D33" s="99" t="s">
        <v>18</v>
      </c>
      <c r="E33" s="104" t="s">
        <v>75</v>
      </c>
      <c r="F33" s="104" t="s">
        <v>8</v>
      </c>
      <c r="G33" s="104"/>
      <c r="H33" s="104"/>
      <c r="I33" s="101"/>
      <c r="J33" s="102">
        <f t="shared" si="5"/>
        <v>50</v>
      </c>
      <c r="K33" s="102">
        <f t="shared" si="5"/>
        <v>50</v>
      </c>
      <c r="L33" s="102">
        <f>L34</f>
        <v>50</v>
      </c>
    </row>
    <row r="34" spans="1:12" ht="51" customHeight="1" x14ac:dyDescent="0.2">
      <c r="A34" s="92" t="s">
        <v>187</v>
      </c>
      <c r="B34" s="99" t="s">
        <v>134</v>
      </c>
      <c r="C34" s="99" t="s">
        <v>33</v>
      </c>
      <c r="D34" s="99" t="s">
        <v>18</v>
      </c>
      <c r="E34" s="104" t="s">
        <v>75</v>
      </c>
      <c r="F34" s="104" t="s">
        <v>8</v>
      </c>
      <c r="G34" s="104" t="s">
        <v>60</v>
      </c>
      <c r="H34" s="104" t="s">
        <v>77</v>
      </c>
      <c r="I34" s="101"/>
      <c r="J34" s="102">
        <f>J36</f>
        <v>50</v>
      </c>
      <c r="K34" s="102">
        <f>K36</f>
        <v>50</v>
      </c>
      <c r="L34" s="102">
        <f>L35</f>
        <v>50</v>
      </c>
    </row>
    <row r="35" spans="1:12" x14ac:dyDescent="0.2">
      <c r="A35" s="92" t="s">
        <v>44</v>
      </c>
      <c r="B35" s="99" t="s">
        <v>134</v>
      </c>
      <c r="C35" s="99" t="s">
        <v>33</v>
      </c>
      <c r="D35" s="99" t="s">
        <v>18</v>
      </c>
      <c r="E35" s="104" t="s">
        <v>75</v>
      </c>
      <c r="F35" s="104" t="s">
        <v>8</v>
      </c>
      <c r="G35" s="104" t="s">
        <v>60</v>
      </c>
      <c r="H35" s="104" t="s">
        <v>77</v>
      </c>
      <c r="I35" s="101" t="s">
        <v>66</v>
      </c>
      <c r="J35" s="102">
        <f>J36</f>
        <v>50</v>
      </c>
      <c r="K35" s="102">
        <f>K36</f>
        <v>50</v>
      </c>
      <c r="L35" s="102">
        <f>L36</f>
        <v>50</v>
      </c>
    </row>
    <row r="36" spans="1:12" x14ac:dyDescent="0.2">
      <c r="A36" s="92" t="s">
        <v>48</v>
      </c>
      <c r="B36" s="99" t="s">
        <v>134</v>
      </c>
      <c r="C36" s="99" t="s">
        <v>33</v>
      </c>
      <c r="D36" s="99" t="s">
        <v>49</v>
      </c>
      <c r="E36" s="104" t="s">
        <v>75</v>
      </c>
      <c r="F36" s="104" t="s">
        <v>8</v>
      </c>
      <c r="G36" s="104" t="s">
        <v>60</v>
      </c>
      <c r="H36" s="104" t="s">
        <v>77</v>
      </c>
      <c r="I36" s="101" t="s">
        <v>68</v>
      </c>
      <c r="J36" s="102">
        <v>50</v>
      </c>
      <c r="K36" s="102">
        <v>50</v>
      </c>
      <c r="L36" s="102">
        <v>50</v>
      </c>
    </row>
    <row r="37" spans="1:12" ht="25.5" x14ac:dyDescent="0.2">
      <c r="A37" s="92" t="s">
        <v>201</v>
      </c>
      <c r="B37" s="99" t="s">
        <v>134</v>
      </c>
      <c r="C37" s="99" t="s">
        <v>33</v>
      </c>
      <c r="D37" s="99" t="s">
        <v>164</v>
      </c>
      <c r="E37" s="104"/>
      <c r="F37" s="104"/>
      <c r="G37" s="104"/>
      <c r="H37" s="104"/>
      <c r="I37" s="101"/>
      <c r="J37" s="102">
        <f>J38</f>
        <v>14.4</v>
      </c>
      <c r="K37" s="102"/>
      <c r="L37" s="102"/>
    </row>
    <row r="38" spans="1:12" ht="63" customHeight="1" x14ac:dyDescent="0.2">
      <c r="A38" s="92" t="str">
        <f>A32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38" s="99" t="s">
        <v>134</v>
      </c>
      <c r="C38" s="99" t="s">
        <v>33</v>
      </c>
      <c r="D38" s="99" t="s">
        <v>164</v>
      </c>
      <c r="E38" s="104" t="s">
        <v>75</v>
      </c>
      <c r="F38" s="104"/>
      <c r="G38" s="104"/>
      <c r="H38" s="104"/>
      <c r="I38" s="101"/>
      <c r="J38" s="102">
        <f>J39</f>
        <v>14.4</v>
      </c>
      <c r="K38" s="102"/>
      <c r="L38" s="102"/>
    </row>
    <row r="39" spans="1:12" ht="78.75" customHeight="1" x14ac:dyDescent="0.2">
      <c r="A39" s="92" t="str">
        <f>A33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39" s="99" t="s">
        <v>134</v>
      </c>
      <c r="C39" s="99" t="s">
        <v>33</v>
      </c>
      <c r="D39" s="99" t="s">
        <v>164</v>
      </c>
      <c r="E39" s="104" t="s">
        <v>75</v>
      </c>
      <c r="F39" s="104" t="s">
        <v>8</v>
      </c>
      <c r="G39" s="104"/>
      <c r="H39" s="104"/>
      <c r="I39" s="101"/>
      <c r="J39" s="102">
        <f>J40</f>
        <v>14.4</v>
      </c>
      <c r="K39" s="102"/>
      <c r="L39" s="102"/>
    </row>
    <row r="40" spans="1:12" ht="28.5" customHeight="1" x14ac:dyDescent="0.2">
      <c r="A40" s="93" t="s">
        <v>202</v>
      </c>
      <c r="B40" s="99" t="s">
        <v>134</v>
      </c>
      <c r="C40" s="99" t="s">
        <v>33</v>
      </c>
      <c r="D40" s="99" t="s">
        <v>164</v>
      </c>
      <c r="E40" s="104" t="s">
        <v>75</v>
      </c>
      <c r="F40" s="104" t="s">
        <v>8</v>
      </c>
      <c r="G40" s="104" t="s">
        <v>60</v>
      </c>
      <c r="H40" s="104" t="s">
        <v>200</v>
      </c>
      <c r="I40" s="101"/>
      <c r="J40" s="102">
        <f>J41</f>
        <v>14.4</v>
      </c>
      <c r="K40" s="102"/>
      <c r="L40" s="102"/>
    </row>
    <row r="41" spans="1:12" x14ac:dyDescent="0.2">
      <c r="A41" s="92" t="str">
        <f>A35</f>
        <v>Иные бюджетные ассигнования</v>
      </c>
      <c r="B41" s="99" t="s">
        <v>134</v>
      </c>
      <c r="C41" s="99" t="s">
        <v>33</v>
      </c>
      <c r="D41" s="99" t="s">
        <v>164</v>
      </c>
      <c r="E41" s="104" t="s">
        <v>75</v>
      </c>
      <c r="F41" s="104" t="s">
        <v>8</v>
      </c>
      <c r="G41" s="104" t="s">
        <v>60</v>
      </c>
      <c r="H41" s="104" t="s">
        <v>200</v>
      </c>
      <c r="I41" s="101" t="s">
        <v>66</v>
      </c>
      <c r="J41" s="102">
        <f>J42</f>
        <v>14.4</v>
      </c>
      <c r="K41" s="102"/>
      <c r="L41" s="102"/>
    </row>
    <row r="42" spans="1:12" ht="25.5" x14ac:dyDescent="0.2">
      <c r="A42" s="92" t="s">
        <v>45</v>
      </c>
      <c r="B42" s="99" t="s">
        <v>134</v>
      </c>
      <c r="C42" s="99" t="s">
        <v>33</v>
      </c>
      <c r="D42" s="99" t="s">
        <v>164</v>
      </c>
      <c r="E42" s="104" t="s">
        <v>75</v>
      </c>
      <c r="F42" s="104" t="s">
        <v>8</v>
      </c>
      <c r="G42" s="104" t="s">
        <v>60</v>
      </c>
      <c r="H42" s="104" t="s">
        <v>200</v>
      </c>
      <c r="I42" s="101" t="s">
        <v>67</v>
      </c>
      <c r="J42" s="102">
        <v>14.4</v>
      </c>
      <c r="K42" s="102"/>
      <c r="L42" s="102"/>
    </row>
    <row r="43" spans="1:12" x14ac:dyDescent="0.2">
      <c r="A43" s="94" t="s">
        <v>114</v>
      </c>
      <c r="B43" s="99" t="s">
        <v>134</v>
      </c>
      <c r="C43" s="95" t="s">
        <v>35</v>
      </c>
      <c r="D43" s="99"/>
      <c r="E43" s="104"/>
      <c r="F43" s="104"/>
      <c r="G43" s="104"/>
      <c r="H43" s="104"/>
      <c r="I43" s="101"/>
      <c r="J43" s="102">
        <f t="shared" ref="J43:K50" si="6">J44</f>
        <v>435.3</v>
      </c>
      <c r="K43" s="102">
        <f t="shared" si="6"/>
        <v>469.9</v>
      </c>
      <c r="L43" s="102">
        <f>L44</f>
        <v>485.1</v>
      </c>
    </row>
    <row r="44" spans="1:12" ht="25.5" x14ac:dyDescent="0.2">
      <c r="A44" s="92" t="s">
        <v>171</v>
      </c>
      <c r="B44" s="99" t="s">
        <v>134</v>
      </c>
      <c r="C44" s="99" t="s">
        <v>35</v>
      </c>
      <c r="D44" s="99" t="s">
        <v>50</v>
      </c>
      <c r="E44" s="104"/>
      <c r="F44" s="104"/>
      <c r="G44" s="104"/>
      <c r="H44" s="104"/>
      <c r="I44" s="101"/>
      <c r="J44" s="102">
        <f t="shared" si="6"/>
        <v>435.3</v>
      </c>
      <c r="K44" s="102">
        <f t="shared" si="6"/>
        <v>469.9</v>
      </c>
      <c r="L44" s="102">
        <f>L45</f>
        <v>485.1</v>
      </c>
    </row>
    <row r="45" spans="1:12" ht="63.75" customHeight="1" x14ac:dyDescent="0.2">
      <c r="A45" s="92" t="str">
        <f>A32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5" s="99" t="s">
        <v>134</v>
      </c>
      <c r="C45" s="99" t="s">
        <v>35</v>
      </c>
      <c r="D45" s="99" t="s">
        <v>50</v>
      </c>
      <c r="E45" s="104" t="s">
        <v>75</v>
      </c>
      <c r="F45" s="104"/>
      <c r="G45" s="104"/>
      <c r="H45" s="104"/>
      <c r="I45" s="101"/>
      <c r="J45" s="102">
        <f t="shared" si="6"/>
        <v>435.3</v>
      </c>
      <c r="K45" s="102">
        <f t="shared" si="6"/>
        <v>469.9</v>
      </c>
      <c r="L45" s="102">
        <f>L46</f>
        <v>485.1</v>
      </c>
    </row>
    <row r="46" spans="1:12" ht="75.75" customHeight="1" x14ac:dyDescent="0.2">
      <c r="A46" s="92" t="str">
        <f>A33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6" s="99" t="s">
        <v>134</v>
      </c>
      <c r="C46" s="99" t="s">
        <v>35</v>
      </c>
      <c r="D46" s="99" t="s">
        <v>50</v>
      </c>
      <c r="E46" s="104" t="s">
        <v>75</v>
      </c>
      <c r="F46" s="104" t="s">
        <v>8</v>
      </c>
      <c r="G46" s="104"/>
      <c r="H46" s="104"/>
      <c r="I46" s="101"/>
      <c r="J46" s="102">
        <f>J47</f>
        <v>435.3</v>
      </c>
      <c r="K46" s="102">
        <f>K47</f>
        <v>469.9</v>
      </c>
      <c r="L46" s="102">
        <f>L47</f>
        <v>485.1</v>
      </c>
    </row>
    <row r="47" spans="1:12" ht="76.5" x14ac:dyDescent="0.2">
      <c r="A47" s="108" t="s">
        <v>177</v>
      </c>
      <c r="B47" s="99" t="s">
        <v>134</v>
      </c>
      <c r="C47" s="99" t="s">
        <v>35</v>
      </c>
      <c r="D47" s="99" t="s">
        <v>50</v>
      </c>
      <c r="E47" s="104" t="s">
        <v>75</v>
      </c>
      <c r="F47" s="104" t="s">
        <v>8</v>
      </c>
      <c r="G47" s="104" t="s">
        <v>60</v>
      </c>
      <c r="H47" s="104" t="s">
        <v>115</v>
      </c>
      <c r="I47" s="101"/>
      <c r="J47" s="102">
        <f t="shared" ref="J47:K47" si="7">J50+J48</f>
        <v>435.3</v>
      </c>
      <c r="K47" s="102">
        <f t="shared" si="7"/>
        <v>469.9</v>
      </c>
      <c r="L47" s="102">
        <f>L48+L50</f>
        <v>485.1</v>
      </c>
    </row>
    <row r="48" spans="1:12" ht="89.25" x14ac:dyDescent="0.2">
      <c r="A48" s="92" t="s">
        <v>38</v>
      </c>
      <c r="B48" s="99" t="s">
        <v>134</v>
      </c>
      <c r="C48" s="99" t="s">
        <v>35</v>
      </c>
      <c r="D48" s="99" t="s">
        <v>50</v>
      </c>
      <c r="E48" s="104" t="s">
        <v>75</v>
      </c>
      <c r="F48" s="104" t="s">
        <v>8</v>
      </c>
      <c r="G48" s="104" t="s">
        <v>60</v>
      </c>
      <c r="H48" s="104" t="s">
        <v>115</v>
      </c>
      <c r="I48" s="101" t="s">
        <v>62</v>
      </c>
      <c r="J48" s="102">
        <f t="shared" ref="J48:K48" si="8">J49</f>
        <v>430.3</v>
      </c>
      <c r="K48" s="102">
        <f t="shared" si="8"/>
        <v>464.9</v>
      </c>
      <c r="L48" s="102">
        <f>L49</f>
        <v>480.1</v>
      </c>
    </row>
    <row r="49" spans="1:12" ht="38.25" x14ac:dyDescent="0.2">
      <c r="A49" s="92" t="s">
        <v>39</v>
      </c>
      <c r="B49" s="99" t="s">
        <v>134</v>
      </c>
      <c r="C49" s="99" t="s">
        <v>35</v>
      </c>
      <c r="D49" s="99" t="s">
        <v>50</v>
      </c>
      <c r="E49" s="104" t="s">
        <v>75</v>
      </c>
      <c r="F49" s="104" t="s">
        <v>8</v>
      </c>
      <c r="G49" s="104" t="s">
        <v>60</v>
      </c>
      <c r="H49" s="104" t="s">
        <v>115</v>
      </c>
      <c r="I49" s="101" t="s">
        <v>63</v>
      </c>
      <c r="J49" s="102">
        <v>430.3</v>
      </c>
      <c r="K49" s="102">
        <v>464.9</v>
      </c>
      <c r="L49" s="102">
        <v>480.1</v>
      </c>
    </row>
    <row r="50" spans="1:12" ht="44.25" customHeight="1" x14ac:dyDescent="0.2">
      <c r="A50" s="92" t="s">
        <v>170</v>
      </c>
      <c r="B50" s="99" t="s">
        <v>134</v>
      </c>
      <c r="C50" s="99" t="s">
        <v>35</v>
      </c>
      <c r="D50" s="99" t="s">
        <v>50</v>
      </c>
      <c r="E50" s="104" t="s">
        <v>75</v>
      </c>
      <c r="F50" s="104" t="s">
        <v>8</v>
      </c>
      <c r="G50" s="104" t="s">
        <v>60</v>
      </c>
      <c r="H50" s="104" t="s">
        <v>115</v>
      </c>
      <c r="I50" s="101" t="s">
        <v>64</v>
      </c>
      <c r="J50" s="102">
        <f t="shared" si="6"/>
        <v>5</v>
      </c>
      <c r="K50" s="102">
        <f t="shared" si="6"/>
        <v>5</v>
      </c>
      <c r="L50" s="102">
        <f>L51</f>
        <v>5</v>
      </c>
    </row>
    <row r="51" spans="1:12" ht="38.25" x14ac:dyDescent="0.2">
      <c r="A51" s="92" t="s">
        <v>42</v>
      </c>
      <c r="B51" s="99" t="s">
        <v>134</v>
      </c>
      <c r="C51" s="99" t="s">
        <v>35</v>
      </c>
      <c r="D51" s="99" t="s">
        <v>50</v>
      </c>
      <c r="E51" s="104" t="s">
        <v>75</v>
      </c>
      <c r="F51" s="104" t="s">
        <v>8</v>
      </c>
      <c r="G51" s="104" t="s">
        <v>60</v>
      </c>
      <c r="H51" s="104" t="s">
        <v>115</v>
      </c>
      <c r="I51" s="101" t="s">
        <v>65</v>
      </c>
      <c r="J51" s="102">
        <v>5</v>
      </c>
      <c r="K51" s="102">
        <v>5</v>
      </c>
      <c r="L51" s="102">
        <v>5</v>
      </c>
    </row>
    <row r="52" spans="1:12" ht="18.75" customHeight="1" x14ac:dyDescent="0.2">
      <c r="A52" s="94" t="s">
        <v>51</v>
      </c>
      <c r="B52" s="99" t="s">
        <v>134</v>
      </c>
      <c r="C52" s="109" t="s">
        <v>41</v>
      </c>
      <c r="D52" s="99"/>
      <c r="E52" s="104"/>
      <c r="F52" s="104"/>
      <c r="G52" s="104"/>
      <c r="H52" s="104"/>
      <c r="I52" s="101"/>
      <c r="J52" s="102">
        <f>J53+J59</f>
        <v>1415</v>
      </c>
      <c r="K52" s="102">
        <f>K53</f>
        <v>212</v>
      </c>
      <c r="L52" s="102">
        <f>L53</f>
        <v>220</v>
      </c>
    </row>
    <row r="53" spans="1:12" ht="25.5" x14ac:dyDescent="0.2">
      <c r="A53" s="92" t="s">
        <v>53</v>
      </c>
      <c r="B53" s="99" t="s">
        <v>134</v>
      </c>
      <c r="C53" s="99" t="s">
        <v>41</v>
      </c>
      <c r="D53" s="99" t="s">
        <v>54</v>
      </c>
      <c r="E53" s="104"/>
      <c r="F53" s="104"/>
      <c r="G53" s="104"/>
      <c r="H53" s="104"/>
      <c r="I53" s="101"/>
      <c r="J53" s="102">
        <f t="shared" ref="J53:K53" si="9">J54</f>
        <v>1355</v>
      </c>
      <c r="K53" s="102">
        <f t="shared" si="9"/>
        <v>212</v>
      </c>
      <c r="L53" s="102">
        <f>L54</f>
        <v>220</v>
      </c>
    </row>
    <row r="54" spans="1:12" ht="89.25" x14ac:dyDescent="0.2">
      <c r="A54" s="110" t="s">
        <v>186</v>
      </c>
      <c r="B54" s="99" t="s">
        <v>134</v>
      </c>
      <c r="C54" s="99" t="s">
        <v>41</v>
      </c>
      <c r="D54" s="99" t="s">
        <v>54</v>
      </c>
      <c r="E54" s="104" t="s">
        <v>164</v>
      </c>
      <c r="F54" s="104"/>
      <c r="G54" s="104"/>
      <c r="H54" s="104"/>
      <c r="I54" s="101"/>
      <c r="J54" s="102">
        <f t="shared" ref="J54:K54" si="10">J56</f>
        <v>1355</v>
      </c>
      <c r="K54" s="102">
        <f t="shared" si="10"/>
        <v>212</v>
      </c>
      <c r="L54" s="102">
        <f>L55</f>
        <v>220</v>
      </c>
    </row>
    <row r="55" spans="1:12" ht="64.5" customHeight="1" x14ac:dyDescent="0.2">
      <c r="A55" s="111" t="s">
        <v>153</v>
      </c>
      <c r="B55" s="99" t="s">
        <v>134</v>
      </c>
      <c r="C55" s="99" t="s">
        <v>41</v>
      </c>
      <c r="D55" s="99" t="s">
        <v>54</v>
      </c>
      <c r="E55" s="104" t="s">
        <v>164</v>
      </c>
      <c r="F55" s="104" t="s">
        <v>76</v>
      </c>
      <c r="G55" s="104" t="s">
        <v>33</v>
      </c>
      <c r="H55" s="104"/>
      <c r="I55" s="101"/>
      <c r="J55" s="102">
        <f>J56</f>
        <v>1355</v>
      </c>
      <c r="K55" s="102">
        <f>K56</f>
        <v>212</v>
      </c>
      <c r="L55" s="102">
        <f>L56</f>
        <v>220</v>
      </c>
    </row>
    <row r="56" spans="1:12" ht="296.25" customHeight="1" x14ac:dyDescent="0.2">
      <c r="A56" s="112" t="s">
        <v>178</v>
      </c>
      <c r="B56" s="99" t="s">
        <v>134</v>
      </c>
      <c r="C56" s="99" t="s">
        <v>41</v>
      </c>
      <c r="D56" s="99" t="s">
        <v>54</v>
      </c>
      <c r="E56" s="104" t="s">
        <v>164</v>
      </c>
      <c r="F56" s="104" t="s">
        <v>76</v>
      </c>
      <c r="G56" s="104" t="s">
        <v>33</v>
      </c>
      <c r="H56" s="104" t="s">
        <v>185</v>
      </c>
      <c r="I56" s="101"/>
      <c r="J56" s="102">
        <f t="shared" ref="J56:K57" si="11">J57</f>
        <v>1355</v>
      </c>
      <c r="K56" s="102">
        <f t="shared" si="11"/>
        <v>212</v>
      </c>
      <c r="L56" s="102">
        <f>L57</f>
        <v>220</v>
      </c>
    </row>
    <row r="57" spans="1:12" ht="42.75" customHeight="1" x14ac:dyDescent="0.2">
      <c r="A57" s="92" t="s">
        <v>170</v>
      </c>
      <c r="B57" s="99" t="s">
        <v>134</v>
      </c>
      <c r="C57" s="99" t="s">
        <v>41</v>
      </c>
      <c r="D57" s="99" t="s">
        <v>54</v>
      </c>
      <c r="E57" s="104" t="s">
        <v>164</v>
      </c>
      <c r="F57" s="104" t="s">
        <v>76</v>
      </c>
      <c r="G57" s="104" t="s">
        <v>33</v>
      </c>
      <c r="H57" s="104" t="s">
        <v>185</v>
      </c>
      <c r="I57" s="101" t="s">
        <v>64</v>
      </c>
      <c r="J57" s="102">
        <f t="shared" si="11"/>
        <v>1355</v>
      </c>
      <c r="K57" s="102">
        <f t="shared" si="11"/>
        <v>212</v>
      </c>
      <c r="L57" s="102">
        <f>L58</f>
        <v>220</v>
      </c>
    </row>
    <row r="58" spans="1:12" ht="38.25" x14ac:dyDescent="0.2">
      <c r="A58" s="92" t="s">
        <v>42</v>
      </c>
      <c r="B58" s="99" t="s">
        <v>134</v>
      </c>
      <c r="C58" s="99" t="s">
        <v>41</v>
      </c>
      <c r="D58" s="99" t="s">
        <v>54</v>
      </c>
      <c r="E58" s="104" t="s">
        <v>164</v>
      </c>
      <c r="F58" s="104" t="s">
        <v>76</v>
      </c>
      <c r="G58" s="104" t="s">
        <v>33</v>
      </c>
      <c r="H58" s="104" t="s">
        <v>185</v>
      </c>
      <c r="I58" s="101" t="s">
        <v>65</v>
      </c>
      <c r="J58" s="102">
        <v>1355</v>
      </c>
      <c r="K58" s="102">
        <v>212</v>
      </c>
      <c r="L58" s="102">
        <v>220</v>
      </c>
    </row>
    <row r="59" spans="1:12" ht="25.5" x14ac:dyDescent="0.2">
      <c r="A59" s="92" t="s">
        <v>204</v>
      </c>
      <c r="B59" s="99" t="s">
        <v>134</v>
      </c>
      <c r="C59" s="99" t="s">
        <v>41</v>
      </c>
      <c r="D59" s="99" t="s">
        <v>20</v>
      </c>
      <c r="E59" s="104"/>
      <c r="F59" s="104"/>
      <c r="G59" s="104"/>
      <c r="H59" s="104"/>
      <c r="I59" s="101"/>
      <c r="J59" s="102">
        <f>J60+J66</f>
        <v>60</v>
      </c>
      <c r="K59" s="102"/>
      <c r="L59" s="102"/>
    </row>
    <row r="60" spans="1:12" ht="51" x14ac:dyDescent="0.2">
      <c r="A60" s="92" t="s">
        <v>206</v>
      </c>
      <c r="B60" s="99" t="s">
        <v>134</v>
      </c>
      <c r="C60" s="99" t="s">
        <v>41</v>
      </c>
      <c r="D60" s="99" t="s">
        <v>20</v>
      </c>
      <c r="E60" s="104" t="s">
        <v>41</v>
      </c>
      <c r="F60" s="104" t="s">
        <v>76</v>
      </c>
      <c r="G60" s="104"/>
      <c r="H60" s="104"/>
      <c r="I60" s="101"/>
      <c r="J60" s="102">
        <f>J61</f>
        <v>20</v>
      </c>
      <c r="K60" s="102"/>
      <c r="L60" s="102"/>
    </row>
    <row r="61" spans="1:12" ht="63.75" x14ac:dyDescent="0.2">
      <c r="A61" s="92" t="s">
        <v>207</v>
      </c>
      <c r="B61" s="99" t="s">
        <v>134</v>
      </c>
      <c r="C61" s="99" t="s">
        <v>41</v>
      </c>
      <c r="D61" s="99" t="s">
        <v>20</v>
      </c>
      <c r="E61" s="104" t="s">
        <v>41</v>
      </c>
      <c r="F61" s="104" t="s">
        <v>9</v>
      </c>
      <c r="G61" s="104"/>
      <c r="H61" s="104"/>
      <c r="I61" s="101"/>
      <c r="J61" s="102">
        <f>J63</f>
        <v>20</v>
      </c>
      <c r="K61" s="102"/>
      <c r="L61" s="102"/>
    </row>
    <row r="62" spans="1:12" ht="63.75" x14ac:dyDescent="0.2">
      <c r="A62" s="92" t="s">
        <v>208</v>
      </c>
      <c r="B62" s="99" t="s">
        <v>134</v>
      </c>
      <c r="C62" s="99" t="s">
        <v>41</v>
      </c>
      <c r="D62" s="99" t="s">
        <v>20</v>
      </c>
      <c r="E62" s="104" t="s">
        <v>41</v>
      </c>
      <c r="F62" s="104" t="s">
        <v>9</v>
      </c>
      <c r="G62" s="104" t="s">
        <v>33</v>
      </c>
      <c r="H62" s="104"/>
      <c r="I62" s="101"/>
      <c r="J62" s="102">
        <f>J63</f>
        <v>20</v>
      </c>
      <c r="K62" s="102"/>
      <c r="L62" s="102"/>
    </row>
    <row r="63" spans="1:12" ht="123.75" customHeight="1" x14ac:dyDescent="0.2">
      <c r="A63" s="92" t="s">
        <v>205</v>
      </c>
      <c r="B63" s="99" t="s">
        <v>134</v>
      </c>
      <c r="C63" s="99" t="s">
        <v>41</v>
      </c>
      <c r="D63" s="99" t="s">
        <v>20</v>
      </c>
      <c r="E63" s="104" t="s">
        <v>41</v>
      </c>
      <c r="F63" s="104" t="s">
        <v>9</v>
      </c>
      <c r="G63" s="104" t="s">
        <v>33</v>
      </c>
      <c r="H63" s="104" t="s">
        <v>203</v>
      </c>
      <c r="I63" s="101"/>
      <c r="J63" s="102">
        <f>J64</f>
        <v>20</v>
      </c>
      <c r="K63" s="102"/>
      <c r="L63" s="102"/>
    </row>
    <row r="64" spans="1:12" ht="39" customHeight="1" x14ac:dyDescent="0.2">
      <c r="A64" s="92" t="str">
        <f>A57</f>
        <v>Закупка товаров, работ и услуг для обеспечения государственных (муниципальных) нужд</v>
      </c>
      <c r="B64" s="99" t="s">
        <v>134</v>
      </c>
      <c r="C64" s="99" t="s">
        <v>41</v>
      </c>
      <c r="D64" s="99" t="s">
        <v>20</v>
      </c>
      <c r="E64" s="104" t="s">
        <v>41</v>
      </c>
      <c r="F64" s="104" t="s">
        <v>9</v>
      </c>
      <c r="G64" s="104" t="s">
        <v>33</v>
      </c>
      <c r="H64" s="104" t="s">
        <v>203</v>
      </c>
      <c r="I64" s="101" t="s">
        <v>64</v>
      </c>
      <c r="J64" s="102">
        <f>J65</f>
        <v>20</v>
      </c>
      <c r="K64" s="102"/>
      <c r="L64" s="102"/>
    </row>
    <row r="65" spans="1:12" ht="42" customHeight="1" x14ac:dyDescent="0.2">
      <c r="A65" s="92" t="str">
        <f>A58</f>
        <v>Иные закупки товаров, работ и услуг для обеспечения государственных (муниципальных) нужд</v>
      </c>
      <c r="B65" s="99" t="s">
        <v>134</v>
      </c>
      <c r="C65" s="99" t="s">
        <v>41</v>
      </c>
      <c r="D65" s="99" t="s">
        <v>20</v>
      </c>
      <c r="E65" s="104" t="s">
        <v>41</v>
      </c>
      <c r="F65" s="104" t="s">
        <v>9</v>
      </c>
      <c r="G65" s="104" t="s">
        <v>33</v>
      </c>
      <c r="H65" s="104" t="s">
        <v>203</v>
      </c>
      <c r="I65" s="101" t="s">
        <v>65</v>
      </c>
      <c r="J65" s="102">
        <v>20</v>
      </c>
      <c r="K65" s="102"/>
      <c r="L65" s="102"/>
    </row>
    <row r="66" spans="1:12" ht="62.25" customHeight="1" x14ac:dyDescent="0.2">
      <c r="A66" s="92" t="str">
        <f>A45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66" s="99" t="s">
        <v>134</v>
      </c>
      <c r="C66" s="99" t="s">
        <v>41</v>
      </c>
      <c r="D66" s="99" t="s">
        <v>20</v>
      </c>
      <c r="E66" s="104" t="s">
        <v>75</v>
      </c>
      <c r="F66" s="104"/>
      <c r="G66" s="104"/>
      <c r="H66" s="104"/>
      <c r="I66" s="101"/>
      <c r="J66" s="102">
        <f>J67</f>
        <v>40</v>
      </c>
      <c r="K66" s="102"/>
      <c r="L66" s="102"/>
    </row>
    <row r="67" spans="1:12" ht="62.25" customHeight="1" x14ac:dyDescent="0.2">
      <c r="A67" s="92" t="str">
        <f>A46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67" s="99" t="s">
        <v>134</v>
      </c>
      <c r="C67" s="99" t="s">
        <v>41</v>
      </c>
      <c r="D67" s="99" t="s">
        <v>20</v>
      </c>
      <c r="E67" s="104" t="s">
        <v>75</v>
      </c>
      <c r="F67" s="104" t="s">
        <v>8</v>
      </c>
      <c r="G67" s="104"/>
      <c r="H67" s="104"/>
      <c r="I67" s="101"/>
      <c r="J67" s="102">
        <f>J68</f>
        <v>40</v>
      </c>
      <c r="K67" s="102"/>
      <c r="L67" s="102"/>
    </row>
    <row r="68" spans="1:12" ht="28.5" customHeight="1" x14ac:dyDescent="0.2">
      <c r="A68" s="92" t="s">
        <v>210</v>
      </c>
      <c r="B68" s="99" t="s">
        <v>134</v>
      </c>
      <c r="C68" s="99" t="s">
        <v>41</v>
      </c>
      <c r="D68" s="99" t="s">
        <v>20</v>
      </c>
      <c r="E68" s="104" t="s">
        <v>75</v>
      </c>
      <c r="F68" s="104" t="s">
        <v>8</v>
      </c>
      <c r="G68" s="104" t="s">
        <v>60</v>
      </c>
      <c r="H68" s="104" t="s">
        <v>209</v>
      </c>
      <c r="I68" s="101"/>
      <c r="J68" s="102">
        <f>J69</f>
        <v>40</v>
      </c>
      <c r="K68" s="102"/>
      <c r="L68" s="102"/>
    </row>
    <row r="69" spans="1:12" ht="43.5" customHeight="1" x14ac:dyDescent="0.2">
      <c r="A69" s="92" t="str">
        <f>A64</f>
        <v>Закупка товаров, работ и услуг для обеспечения государственных (муниципальных) нужд</v>
      </c>
      <c r="B69" s="99" t="s">
        <v>134</v>
      </c>
      <c r="C69" s="99" t="s">
        <v>41</v>
      </c>
      <c r="D69" s="99" t="s">
        <v>20</v>
      </c>
      <c r="E69" s="104" t="s">
        <v>75</v>
      </c>
      <c r="F69" s="104" t="s">
        <v>8</v>
      </c>
      <c r="G69" s="104" t="s">
        <v>60</v>
      </c>
      <c r="H69" s="104" t="s">
        <v>209</v>
      </c>
      <c r="I69" s="101" t="s">
        <v>64</v>
      </c>
      <c r="J69" s="102">
        <f>J70</f>
        <v>40</v>
      </c>
      <c r="K69" s="102"/>
      <c r="L69" s="102"/>
    </row>
    <row r="70" spans="1:12" ht="42.75" customHeight="1" x14ac:dyDescent="0.2">
      <c r="A70" s="92" t="str">
        <f>A65</f>
        <v>Иные закупки товаров, работ и услуг для обеспечения государственных (муниципальных) нужд</v>
      </c>
      <c r="B70" s="99" t="s">
        <v>134</v>
      </c>
      <c r="C70" s="99" t="s">
        <v>41</v>
      </c>
      <c r="D70" s="99" t="s">
        <v>20</v>
      </c>
      <c r="E70" s="104" t="s">
        <v>75</v>
      </c>
      <c r="F70" s="104" t="s">
        <v>8</v>
      </c>
      <c r="G70" s="104" t="s">
        <v>60</v>
      </c>
      <c r="H70" s="104" t="s">
        <v>209</v>
      </c>
      <c r="I70" s="101" t="s">
        <v>65</v>
      </c>
      <c r="J70" s="102">
        <v>40</v>
      </c>
      <c r="K70" s="102"/>
      <c r="L70" s="102"/>
    </row>
    <row r="71" spans="1:12" x14ac:dyDescent="0.2">
      <c r="A71" s="94" t="s">
        <v>55</v>
      </c>
      <c r="B71" s="99" t="s">
        <v>134</v>
      </c>
      <c r="C71" s="95" t="s">
        <v>46</v>
      </c>
      <c r="D71" s="99"/>
      <c r="E71" s="104"/>
      <c r="F71" s="104"/>
      <c r="G71" s="104"/>
      <c r="H71" s="104"/>
      <c r="I71" s="101"/>
      <c r="J71" s="102">
        <f t="shared" ref="J71:K71" si="12">J72</f>
        <v>527.6</v>
      </c>
      <c r="K71" s="102">
        <f t="shared" si="12"/>
        <v>536.29999999999995</v>
      </c>
      <c r="L71" s="102">
        <f>L72</f>
        <v>595.70000000000005</v>
      </c>
    </row>
    <row r="72" spans="1:12" x14ac:dyDescent="0.2">
      <c r="A72" s="113" t="s">
        <v>61</v>
      </c>
      <c r="B72" s="99" t="s">
        <v>134</v>
      </c>
      <c r="C72" s="99" t="s">
        <v>46</v>
      </c>
      <c r="D72" s="99" t="s">
        <v>50</v>
      </c>
      <c r="E72" s="104"/>
      <c r="F72" s="104"/>
      <c r="G72" s="104"/>
      <c r="H72" s="104"/>
      <c r="I72" s="99"/>
      <c r="J72" s="102">
        <f>J73</f>
        <v>527.6</v>
      </c>
      <c r="K72" s="102">
        <f>K73</f>
        <v>536.29999999999995</v>
      </c>
      <c r="L72" s="102">
        <f>L73</f>
        <v>595.70000000000005</v>
      </c>
    </row>
    <row r="73" spans="1:12" ht="82.5" customHeight="1" x14ac:dyDescent="0.2">
      <c r="A73" s="113" t="s">
        <v>169</v>
      </c>
      <c r="B73" s="99" t="s">
        <v>134</v>
      </c>
      <c r="C73" s="99" t="s">
        <v>46</v>
      </c>
      <c r="D73" s="99" t="s">
        <v>50</v>
      </c>
      <c r="E73" s="104" t="s">
        <v>17</v>
      </c>
      <c r="F73" s="104"/>
      <c r="G73" s="104"/>
      <c r="H73" s="104"/>
      <c r="I73" s="99"/>
      <c r="J73" s="102">
        <f>J74+J78</f>
        <v>527.6</v>
      </c>
      <c r="K73" s="102">
        <f>K78+K74</f>
        <v>536.29999999999995</v>
      </c>
      <c r="L73" s="102">
        <f>L74+L78</f>
        <v>595.70000000000005</v>
      </c>
    </row>
    <row r="74" spans="1:12" ht="31.5" customHeight="1" x14ac:dyDescent="0.2">
      <c r="A74" s="114" t="s">
        <v>166</v>
      </c>
      <c r="B74" s="99" t="s">
        <v>134</v>
      </c>
      <c r="C74" s="99" t="s">
        <v>46</v>
      </c>
      <c r="D74" s="99" t="s">
        <v>50</v>
      </c>
      <c r="E74" s="104" t="s">
        <v>17</v>
      </c>
      <c r="F74" s="104" t="s">
        <v>76</v>
      </c>
      <c r="G74" s="104" t="s">
        <v>165</v>
      </c>
      <c r="H74" s="104"/>
      <c r="I74" s="99"/>
      <c r="J74" s="102">
        <f t="shared" ref="J74:K76" si="13">J75</f>
        <v>420.4</v>
      </c>
      <c r="K74" s="102">
        <f t="shared" si="13"/>
        <v>436.3</v>
      </c>
      <c r="L74" s="102">
        <f>L75</f>
        <v>495.7</v>
      </c>
    </row>
    <row r="75" spans="1:12" ht="33" customHeight="1" x14ac:dyDescent="0.2">
      <c r="A75" s="114" t="s">
        <v>119</v>
      </c>
      <c r="B75" s="99" t="s">
        <v>134</v>
      </c>
      <c r="C75" s="99" t="s">
        <v>46</v>
      </c>
      <c r="D75" s="99" t="s">
        <v>50</v>
      </c>
      <c r="E75" s="104" t="s">
        <v>17</v>
      </c>
      <c r="F75" s="104" t="s">
        <v>76</v>
      </c>
      <c r="G75" s="104" t="s">
        <v>165</v>
      </c>
      <c r="H75" s="104" t="s">
        <v>118</v>
      </c>
      <c r="I75" s="99"/>
      <c r="J75" s="102">
        <f t="shared" si="13"/>
        <v>420.4</v>
      </c>
      <c r="K75" s="102">
        <f t="shared" si="13"/>
        <v>436.3</v>
      </c>
      <c r="L75" s="102">
        <f>L76</f>
        <v>495.7</v>
      </c>
    </row>
    <row r="76" spans="1:12" ht="45" customHeight="1" x14ac:dyDescent="0.2">
      <c r="A76" s="92" t="s">
        <v>170</v>
      </c>
      <c r="B76" s="99" t="s">
        <v>134</v>
      </c>
      <c r="C76" s="99" t="s">
        <v>46</v>
      </c>
      <c r="D76" s="99" t="s">
        <v>50</v>
      </c>
      <c r="E76" s="104" t="s">
        <v>17</v>
      </c>
      <c r="F76" s="104" t="s">
        <v>76</v>
      </c>
      <c r="G76" s="104" t="s">
        <v>165</v>
      </c>
      <c r="H76" s="104" t="s">
        <v>118</v>
      </c>
      <c r="I76" s="99" t="s">
        <v>64</v>
      </c>
      <c r="J76" s="102">
        <f t="shared" si="13"/>
        <v>420.4</v>
      </c>
      <c r="K76" s="102">
        <f t="shared" si="13"/>
        <v>436.3</v>
      </c>
      <c r="L76" s="102">
        <f>L77</f>
        <v>495.7</v>
      </c>
    </row>
    <row r="77" spans="1:12" ht="38.25" x14ac:dyDescent="0.2">
      <c r="A77" s="92" t="s">
        <v>42</v>
      </c>
      <c r="B77" s="99" t="s">
        <v>134</v>
      </c>
      <c r="C77" s="99" t="s">
        <v>46</v>
      </c>
      <c r="D77" s="99" t="s">
        <v>50</v>
      </c>
      <c r="E77" s="104" t="s">
        <v>17</v>
      </c>
      <c r="F77" s="104" t="s">
        <v>76</v>
      </c>
      <c r="G77" s="104" t="s">
        <v>165</v>
      </c>
      <c r="H77" s="104" t="s">
        <v>118</v>
      </c>
      <c r="I77" s="99" t="s">
        <v>65</v>
      </c>
      <c r="J77" s="102">
        <v>420.4</v>
      </c>
      <c r="K77" s="102">
        <v>436.3</v>
      </c>
      <c r="L77" s="102">
        <v>495.7</v>
      </c>
    </row>
    <row r="78" spans="1:12" ht="25.5" x14ac:dyDescent="0.2">
      <c r="A78" s="115" t="s">
        <v>168</v>
      </c>
      <c r="B78" s="99" t="s">
        <v>134</v>
      </c>
      <c r="C78" s="99" t="s">
        <v>46</v>
      </c>
      <c r="D78" s="99" t="s">
        <v>50</v>
      </c>
      <c r="E78" s="104" t="s">
        <v>17</v>
      </c>
      <c r="F78" s="104" t="s">
        <v>76</v>
      </c>
      <c r="G78" s="104" t="s">
        <v>167</v>
      </c>
      <c r="H78" s="104"/>
      <c r="I78" s="99"/>
      <c r="J78" s="102">
        <f>J79</f>
        <v>107.2</v>
      </c>
      <c r="K78" s="102">
        <f>K79</f>
        <v>100</v>
      </c>
      <c r="L78" s="102">
        <f>L79</f>
        <v>100</v>
      </c>
    </row>
    <row r="79" spans="1:12" x14ac:dyDescent="0.2">
      <c r="A79" s="113" t="s">
        <v>117</v>
      </c>
      <c r="B79" s="99" t="s">
        <v>134</v>
      </c>
      <c r="C79" s="99" t="s">
        <v>46</v>
      </c>
      <c r="D79" s="99" t="s">
        <v>50</v>
      </c>
      <c r="E79" s="104" t="s">
        <v>17</v>
      </c>
      <c r="F79" s="104" t="s">
        <v>76</v>
      </c>
      <c r="G79" s="104" t="s">
        <v>167</v>
      </c>
      <c r="H79" s="104" t="s">
        <v>116</v>
      </c>
      <c r="I79" s="99"/>
      <c r="J79" s="102">
        <f t="shared" ref="J79:K80" si="14">J80</f>
        <v>107.2</v>
      </c>
      <c r="K79" s="102">
        <f t="shared" si="14"/>
        <v>100</v>
      </c>
      <c r="L79" s="102">
        <f>L80</f>
        <v>100</v>
      </c>
    </row>
    <row r="80" spans="1:12" ht="49.5" customHeight="1" x14ac:dyDescent="0.2">
      <c r="A80" s="92" t="s">
        <v>170</v>
      </c>
      <c r="B80" s="99" t="s">
        <v>134</v>
      </c>
      <c r="C80" s="99" t="s">
        <v>46</v>
      </c>
      <c r="D80" s="99" t="s">
        <v>50</v>
      </c>
      <c r="E80" s="104" t="s">
        <v>17</v>
      </c>
      <c r="F80" s="104" t="s">
        <v>76</v>
      </c>
      <c r="G80" s="104" t="s">
        <v>167</v>
      </c>
      <c r="H80" s="104" t="s">
        <v>116</v>
      </c>
      <c r="I80" s="99" t="s">
        <v>64</v>
      </c>
      <c r="J80" s="102">
        <f t="shared" si="14"/>
        <v>107.2</v>
      </c>
      <c r="K80" s="102">
        <f t="shared" si="14"/>
        <v>100</v>
      </c>
      <c r="L80" s="102">
        <f>L81</f>
        <v>100</v>
      </c>
    </row>
    <row r="81" spans="1:12" ht="38.25" x14ac:dyDescent="0.2">
      <c r="A81" s="92" t="s">
        <v>42</v>
      </c>
      <c r="B81" s="99" t="s">
        <v>134</v>
      </c>
      <c r="C81" s="99" t="s">
        <v>46</v>
      </c>
      <c r="D81" s="99" t="s">
        <v>50</v>
      </c>
      <c r="E81" s="104" t="s">
        <v>17</v>
      </c>
      <c r="F81" s="104" t="s">
        <v>76</v>
      </c>
      <c r="G81" s="104" t="s">
        <v>167</v>
      </c>
      <c r="H81" s="104" t="s">
        <v>116</v>
      </c>
      <c r="I81" s="99" t="s">
        <v>65</v>
      </c>
      <c r="J81" s="102">
        <v>107.2</v>
      </c>
      <c r="K81" s="102">
        <v>100</v>
      </c>
      <c r="L81" s="102">
        <v>100</v>
      </c>
    </row>
    <row r="82" spans="1:12" x14ac:dyDescent="0.2">
      <c r="A82" s="94" t="s">
        <v>56</v>
      </c>
      <c r="B82" s="99" t="s">
        <v>134</v>
      </c>
      <c r="C82" s="109" t="s">
        <v>17</v>
      </c>
      <c r="D82" s="99"/>
      <c r="E82" s="104"/>
      <c r="F82" s="104"/>
      <c r="G82" s="104"/>
      <c r="H82" s="104"/>
      <c r="I82" s="101"/>
      <c r="J82" s="105">
        <f t="shared" ref="J82:K87" si="15">J83</f>
        <v>105.3</v>
      </c>
      <c r="K82" s="102">
        <f t="shared" si="15"/>
        <v>92.3</v>
      </c>
      <c r="L82" s="102">
        <f>L84</f>
        <v>92.3</v>
      </c>
    </row>
    <row r="83" spans="1:12" x14ac:dyDescent="0.2">
      <c r="A83" s="92" t="s">
        <v>57</v>
      </c>
      <c r="B83" s="99" t="s">
        <v>134</v>
      </c>
      <c r="C83" s="99" t="s">
        <v>17</v>
      </c>
      <c r="D83" s="99" t="s">
        <v>33</v>
      </c>
      <c r="E83" s="104"/>
      <c r="F83" s="104"/>
      <c r="G83" s="104"/>
      <c r="H83" s="104"/>
      <c r="I83" s="101"/>
      <c r="J83" s="102">
        <f t="shared" si="15"/>
        <v>105.3</v>
      </c>
      <c r="K83" s="102">
        <f t="shared" si="15"/>
        <v>92.3</v>
      </c>
      <c r="L83" s="102">
        <f>L84</f>
        <v>92.3</v>
      </c>
    </row>
    <row r="84" spans="1:12" ht="66.75" customHeight="1" x14ac:dyDescent="0.2">
      <c r="A84" s="92" t="s">
        <v>159</v>
      </c>
      <c r="B84" s="99" t="s">
        <v>134</v>
      </c>
      <c r="C84" s="99" t="s">
        <v>17</v>
      </c>
      <c r="D84" s="99" t="s">
        <v>33</v>
      </c>
      <c r="E84" s="104" t="s">
        <v>75</v>
      </c>
      <c r="F84" s="104"/>
      <c r="G84" s="104"/>
      <c r="H84" s="104"/>
      <c r="I84" s="101"/>
      <c r="J84" s="102">
        <f t="shared" si="15"/>
        <v>105.3</v>
      </c>
      <c r="K84" s="102">
        <f t="shared" si="15"/>
        <v>92.3</v>
      </c>
      <c r="L84" s="102">
        <f>L85</f>
        <v>92.3</v>
      </c>
    </row>
    <row r="85" spans="1:12" ht="77.25" customHeight="1" x14ac:dyDescent="0.2">
      <c r="A85" s="92" t="s">
        <v>158</v>
      </c>
      <c r="B85" s="99" t="s">
        <v>134</v>
      </c>
      <c r="C85" s="99" t="s">
        <v>17</v>
      </c>
      <c r="D85" s="99" t="s">
        <v>33</v>
      </c>
      <c r="E85" s="104" t="s">
        <v>75</v>
      </c>
      <c r="F85" s="104" t="s">
        <v>8</v>
      </c>
      <c r="G85" s="104"/>
      <c r="H85" s="104"/>
      <c r="I85" s="101"/>
      <c r="J85" s="102">
        <f>J86</f>
        <v>105.3</v>
      </c>
      <c r="K85" s="102">
        <f>K86</f>
        <v>92.3</v>
      </c>
      <c r="L85" s="102">
        <f>L86</f>
        <v>92.3</v>
      </c>
    </row>
    <row r="86" spans="1:12" ht="25.5" x14ac:dyDescent="0.2">
      <c r="A86" s="92" t="s">
        <v>58</v>
      </c>
      <c r="B86" s="99" t="s">
        <v>134</v>
      </c>
      <c r="C86" s="99" t="s">
        <v>17</v>
      </c>
      <c r="D86" s="99" t="s">
        <v>33</v>
      </c>
      <c r="E86" s="104" t="s">
        <v>75</v>
      </c>
      <c r="F86" s="104" t="s">
        <v>8</v>
      </c>
      <c r="G86" s="104" t="s">
        <v>60</v>
      </c>
      <c r="H86" s="104" t="s">
        <v>78</v>
      </c>
      <c r="I86" s="101"/>
      <c r="J86" s="102">
        <f t="shared" si="15"/>
        <v>105.3</v>
      </c>
      <c r="K86" s="102">
        <f t="shared" si="15"/>
        <v>92.3</v>
      </c>
      <c r="L86" s="102">
        <f>L87</f>
        <v>92.3</v>
      </c>
    </row>
    <row r="87" spans="1:12" ht="25.5" x14ac:dyDescent="0.2">
      <c r="A87" s="92" t="s">
        <v>52</v>
      </c>
      <c r="B87" s="99" t="s">
        <v>134</v>
      </c>
      <c r="C87" s="99" t="s">
        <v>17</v>
      </c>
      <c r="D87" s="99" t="s">
        <v>33</v>
      </c>
      <c r="E87" s="104" t="s">
        <v>75</v>
      </c>
      <c r="F87" s="104" t="s">
        <v>8</v>
      </c>
      <c r="G87" s="104" t="s">
        <v>60</v>
      </c>
      <c r="H87" s="104" t="s">
        <v>78</v>
      </c>
      <c r="I87" s="101" t="s">
        <v>69</v>
      </c>
      <c r="J87" s="102">
        <f t="shared" si="15"/>
        <v>105.3</v>
      </c>
      <c r="K87" s="102">
        <f t="shared" si="15"/>
        <v>92.3</v>
      </c>
      <c r="L87" s="102">
        <f>L88</f>
        <v>92.3</v>
      </c>
    </row>
    <row r="88" spans="1:12" ht="25.5" x14ac:dyDescent="0.2">
      <c r="A88" s="116" t="s">
        <v>59</v>
      </c>
      <c r="B88" s="117" t="s">
        <v>134</v>
      </c>
      <c r="C88" s="117" t="s">
        <v>17</v>
      </c>
      <c r="D88" s="117" t="s">
        <v>33</v>
      </c>
      <c r="E88" s="118" t="s">
        <v>75</v>
      </c>
      <c r="F88" s="118" t="s">
        <v>8</v>
      </c>
      <c r="G88" s="118" t="s">
        <v>60</v>
      </c>
      <c r="H88" s="118" t="s">
        <v>78</v>
      </c>
      <c r="I88" s="119" t="s">
        <v>70</v>
      </c>
      <c r="J88" s="120">
        <v>105.3</v>
      </c>
      <c r="K88" s="120">
        <v>92.3</v>
      </c>
      <c r="L88" s="120">
        <v>92.3</v>
      </c>
    </row>
    <row r="89" spans="1:12" ht="18.75" customHeight="1" x14ac:dyDescent="0.2">
      <c r="A89" s="121" t="s">
        <v>135</v>
      </c>
      <c r="B89" s="99" t="s">
        <v>134</v>
      </c>
      <c r="C89" s="99" t="s">
        <v>139</v>
      </c>
      <c r="D89" s="99"/>
      <c r="E89" s="104"/>
      <c r="F89" s="104"/>
      <c r="G89" s="104"/>
      <c r="H89" s="104"/>
      <c r="I89" s="122"/>
      <c r="J89" s="123">
        <f>J91</f>
        <v>0</v>
      </c>
      <c r="K89" s="123">
        <f t="shared" ref="K89:K94" si="16">K90</f>
        <v>74.5</v>
      </c>
      <c r="L89" s="123">
        <f t="shared" ref="L89:L94" si="17">L90</f>
        <v>152.5</v>
      </c>
    </row>
    <row r="90" spans="1:12" ht="14.25" customHeight="1" x14ac:dyDescent="0.2">
      <c r="A90" s="122" t="s">
        <v>135</v>
      </c>
      <c r="B90" s="117" t="s">
        <v>134</v>
      </c>
      <c r="C90" s="117" t="s">
        <v>139</v>
      </c>
      <c r="D90" s="117" t="s">
        <v>139</v>
      </c>
      <c r="E90" s="118"/>
      <c r="F90" s="118"/>
      <c r="G90" s="118"/>
      <c r="H90" s="118"/>
      <c r="I90" s="122"/>
      <c r="J90" s="123">
        <f>J91</f>
        <v>0</v>
      </c>
      <c r="K90" s="123">
        <f t="shared" si="16"/>
        <v>74.5</v>
      </c>
      <c r="L90" s="123">
        <f t="shared" si="17"/>
        <v>152.5</v>
      </c>
    </row>
    <row r="91" spans="1:12" ht="69" customHeight="1" x14ac:dyDescent="0.2">
      <c r="A91" s="122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91" s="99" t="s">
        <v>134</v>
      </c>
      <c r="C91" s="99" t="s">
        <v>139</v>
      </c>
      <c r="D91" s="99" t="s">
        <v>139</v>
      </c>
      <c r="E91" s="104" t="s">
        <v>140</v>
      </c>
      <c r="F91" s="104"/>
      <c r="G91" s="104"/>
      <c r="H91" s="104"/>
      <c r="I91" s="122"/>
      <c r="J91" s="123">
        <f>J92</f>
        <v>0</v>
      </c>
      <c r="K91" s="123">
        <f t="shared" si="16"/>
        <v>74.5</v>
      </c>
      <c r="L91" s="123">
        <f t="shared" si="17"/>
        <v>152.5</v>
      </c>
    </row>
    <row r="92" spans="1:12" x14ac:dyDescent="0.2">
      <c r="A92" s="122" t="s">
        <v>136</v>
      </c>
      <c r="B92" s="117" t="s">
        <v>134</v>
      </c>
      <c r="C92" s="117" t="s">
        <v>139</v>
      </c>
      <c r="D92" s="117" t="s">
        <v>139</v>
      </c>
      <c r="E92" s="118" t="s">
        <v>140</v>
      </c>
      <c r="F92" s="118" t="s">
        <v>8</v>
      </c>
      <c r="G92" s="118"/>
      <c r="H92" s="118"/>
      <c r="I92" s="122"/>
      <c r="J92" s="123">
        <f>J93</f>
        <v>0</v>
      </c>
      <c r="K92" s="123">
        <f t="shared" si="16"/>
        <v>74.5</v>
      </c>
      <c r="L92" s="123">
        <f t="shared" si="17"/>
        <v>152.5</v>
      </c>
    </row>
    <row r="93" spans="1:12" ht="15" customHeight="1" x14ac:dyDescent="0.2">
      <c r="A93" s="122" t="s">
        <v>135</v>
      </c>
      <c r="B93" s="99" t="s">
        <v>134</v>
      </c>
      <c r="C93" s="99" t="s">
        <v>139</v>
      </c>
      <c r="D93" s="99" t="s">
        <v>139</v>
      </c>
      <c r="E93" s="104" t="s">
        <v>140</v>
      </c>
      <c r="F93" s="104" t="s">
        <v>8</v>
      </c>
      <c r="G93" s="104" t="s">
        <v>60</v>
      </c>
      <c r="H93" s="104" t="s">
        <v>141</v>
      </c>
      <c r="I93" s="122"/>
      <c r="J93" s="123">
        <f>J94</f>
        <v>0</v>
      </c>
      <c r="K93" s="123">
        <f t="shared" si="16"/>
        <v>74.5</v>
      </c>
      <c r="L93" s="123">
        <f t="shared" si="17"/>
        <v>152.5</v>
      </c>
    </row>
    <row r="94" spans="1:12" x14ac:dyDescent="0.2">
      <c r="A94" s="122" t="s">
        <v>137</v>
      </c>
      <c r="B94" s="117" t="s">
        <v>134</v>
      </c>
      <c r="C94" s="117" t="s">
        <v>139</v>
      </c>
      <c r="D94" s="117" t="s">
        <v>139</v>
      </c>
      <c r="E94" s="118" t="s">
        <v>140</v>
      </c>
      <c r="F94" s="118" t="s">
        <v>8</v>
      </c>
      <c r="G94" s="118" t="s">
        <v>60</v>
      </c>
      <c r="H94" s="118" t="s">
        <v>141</v>
      </c>
      <c r="I94" s="101" t="s">
        <v>66</v>
      </c>
      <c r="J94" s="123">
        <f>J95</f>
        <v>0</v>
      </c>
      <c r="K94" s="123">
        <f t="shared" si="16"/>
        <v>74.5</v>
      </c>
      <c r="L94" s="123">
        <f t="shared" si="17"/>
        <v>152.5</v>
      </c>
    </row>
    <row r="95" spans="1:12" x14ac:dyDescent="0.2">
      <c r="A95" s="122" t="s">
        <v>138</v>
      </c>
      <c r="B95" s="99" t="s">
        <v>134</v>
      </c>
      <c r="C95" s="99" t="s">
        <v>139</v>
      </c>
      <c r="D95" s="99" t="s">
        <v>139</v>
      </c>
      <c r="E95" s="104" t="s">
        <v>140</v>
      </c>
      <c r="F95" s="104" t="s">
        <v>8</v>
      </c>
      <c r="G95" s="104" t="s">
        <v>60</v>
      </c>
      <c r="H95" s="104" t="s">
        <v>141</v>
      </c>
      <c r="I95" s="119" t="s">
        <v>68</v>
      </c>
      <c r="J95" s="123">
        <v>0</v>
      </c>
      <c r="K95" s="123">
        <v>74.5</v>
      </c>
      <c r="L95" s="123">
        <v>152.5</v>
      </c>
    </row>
    <row r="96" spans="1:12" x14ac:dyDescent="0.2">
      <c r="E96" s="18"/>
      <c r="F96" s="18"/>
      <c r="G96" s="18"/>
      <c r="H96" s="18"/>
      <c r="I96" s="18"/>
    </row>
    <row r="97" spans="5:9" x14ac:dyDescent="0.2">
      <c r="E97" s="18"/>
      <c r="F97" s="18"/>
      <c r="G97" s="18"/>
      <c r="H97" s="18"/>
      <c r="I97" s="18"/>
    </row>
    <row r="98" spans="5:9" x14ac:dyDescent="0.2">
      <c r="E98" s="18"/>
      <c r="F98" s="18"/>
      <c r="G98" s="18"/>
      <c r="H98" s="18"/>
      <c r="I98" s="18"/>
    </row>
    <row r="99" spans="5:9" x14ac:dyDescent="0.2">
      <c r="E99" s="18"/>
      <c r="F99" s="18"/>
      <c r="G99" s="18"/>
      <c r="H99" s="18"/>
      <c r="I99" s="18"/>
    </row>
    <row r="100" spans="5:9" x14ac:dyDescent="0.2">
      <c r="E100" s="18"/>
      <c r="F100" s="18"/>
      <c r="G100" s="18"/>
      <c r="H100" s="18"/>
      <c r="I100" s="18"/>
    </row>
    <row r="101" spans="5:9" x14ac:dyDescent="0.2">
      <c r="E101" s="18"/>
      <c r="F101" s="18"/>
      <c r="G101" s="18"/>
      <c r="H101" s="18"/>
      <c r="I101" s="18"/>
    </row>
    <row r="102" spans="5:9" x14ac:dyDescent="0.2">
      <c r="E102" s="18"/>
      <c r="F102" s="18"/>
      <c r="G102" s="18"/>
      <c r="H102" s="18"/>
      <c r="I102" s="18"/>
    </row>
    <row r="103" spans="5:9" x14ac:dyDescent="0.2">
      <c r="E103" s="18"/>
      <c r="F103" s="18"/>
      <c r="G103" s="18"/>
      <c r="H103" s="18"/>
      <c r="I103" s="18"/>
    </row>
    <row r="104" spans="5:9" x14ac:dyDescent="0.2">
      <c r="E104" s="18"/>
      <c r="F104" s="18"/>
      <c r="G104" s="18"/>
      <c r="H104" s="18"/>
      <c r="I104" s="18"/>
    </row>
    <row r="105" spans="5:9" x14ac:dyDescent="0.2">
      <c r="E105" s="18"/>
      <c r="F105" s="18"/>
      <c r="G105" s="18"/>
      <c r="H105" s="18"/>
      <c r="I105" s="18"/>
    </row>
    <row r="106" spans="5:9" x14ac:dyDescent="0.2">
      <c r="E106" s="18"/>
      <c r="F106" s="18"/>
      <c r="G106" s="18"/>
      <c r="H106" s="18"/>
      <c r="I106" s="18"/>
    </row>
    <row r="107" spans="5:9" x14ac:dyDescent="0.2">
      <c r="E107" s="18"/>
      <c r="F107" s="18"/>
      <c r="G107" s="18"/>
      <c r="H107" s="18"/>
      <c r="I107" s="18"/>
    </row>
    <row r="108" spans="5:9" x14ac:dyDescent="0.2">
      <c r="E108" s="18"/>
      <c r="F108" s="18"/>
      <c r="G108" s="18"/>
      <c r="H108" s="18"/>
      <c r="I108" s="18"/>
    </row>
    <row r="109" spans="5:9" x14ac:dyDescent="0.2">
      <c r="E109" s="18"/>
      <c r="F109" s="18"/>
      <c r="G109" s="18"/>
      <c r="H109" s="18"/>
      <c r="I109" s="18"/>
    </row>
    <row r="110" spans="5:9" x14ac:dyDescent="0.2">
      <c r="E110" s="18"/>
      <c r="F110" s="18"/>
      <c r="G110" s="18"/>
      <c r="H110" s="18"/>
      <c r="I110" s="18"/>
    </row>
    <row r="111" spans="5:9" x14ac:dyDescent="0.2">
      <c r="E111" s="18"/>
      <c r="F111" s="18"/>
      <c r="G111" s="18"/>
      <c r="H111" s="18"/>
      <c r="I111" s="18"/>
    </row>
    <row r="112" spans="5:9" x14ac:dyDescent="0.2">
      <c r="E112" s="18"/>
      <c r="F112" s="18"/>
      <c r="G112" s="18"/>
      <c r="H112" s="18"/>
      <c r="I112" s="18"/>
    </row>
    <row r="113" spans="5:9" x14ac:dyDescent="0.2">
      <c r="E113" s="18"/>
      <c r="F113" s="18"/>
      <c r="G113" s="18"/>
      <c r="H113" s="18"/>
      <c r="I113" s="18"/>
    </row>
    <row r="114" spans="5:9" x14ac:dyDescent="0.2">
      <c r="E114" s="18"/>
      <c r="F114" s="18"/>
      <c r="G114" s="18"/>
      <c r="H114" s="18"/>
      <c r="I114" s="18"/>
    </row>
    <row r="115" spans="5:9" x14ac:dyDescent="0.2">
      <c r="E115" s="18"/>
      <c r="F115" s="18"/>
      <c r="G115" s="18"/>
      <c r="H115" s="18"/>
      <c r="I115" s="18"/>
    </row>
    <row r="116" spans="5:9" x14ac:dyDescent="0.2">
      <c r="E116" s="18"/>
      <c r="F116" s="18"/>
      <c r="G116" s="18"/>
      <c r="H116" s="18"/>
      <c r="I116" s="18"/>
    </row>
    <row r="117" spans="5:9" x14ac:dyDescent="0.2">
      <c r="E117" s="18"/>
      <c r="F117" s="18"/>
      <c r="G117" s="18"/>
      <c r="H117" s="18"/>
      <c r="I117" s="18"/>
    </row>
    <row r="118" spans="5:9" x14ac:dyDescent="0.2">
      <c r="E118" s="18"/>
      <c r="F118" s="18"/>
      <c r="G118" s="18"/>
      <c r="H118" s="18"/>
      <c r="I118" s="18"/>
    </row>
    <row r="119" spans="5:9" x14ac:dyDescent="0.2">
      <c r="E119" s="18"/>
      <c r="F119" s="18"/>
      <c r="G119" s="18"/>
      <c r="H119" s="18"/>
      <c r="I119" s="18"/>
    </row>
    <row r="120" spans="5:9" x14ac:dyDescent="0.2">
      <c r="E120" s="18"/>
      <c r="F120" s="18"/>
      <c r="G120" s="18"/>
      <c r="H120" s="18"/>
      <c r="I120" s="18"/>
    </row>
    <row r="121" spans="5:9" x14ac:dyDescent="0.2">
      <c r="E121" s="18"/>
      <c r="F121" s="18"/>
      <c r="G121" s="18"/>
      <c r="H121" s="18"/>
      <c r="I121" s="18"/>
    </row>
  </sheetData>
  <autoFilter ref="A1:L95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4CB6A66E-B53C-497F-9B6B-60A9E57D4953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134DC82B-8877-47DA-A41D-9B37BF8D7DF2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7">
    <cfRule type="expression" dxfId="15" priority="49" stopIfTrue="1">
      <formula>$F16=""</formula>
    </cfRule>
    <cfRule type="expression" dxfId="14" priority="50" stopIfTrue="1">
      <formula>#REF!&lt;&gt;""</formula>
    </cfRule>
    <cfRule type="expression" dxfId="13" priority="51" stopIfTrue="1">
      <formula>AND($G16="",$F16&lt;&gt;"")</formula>
    </cfRule>
  </conditionalFormatting>
  <pageMargins left="0.43307086614173229" right="0.23622047244094491" top="0.11811023622047245" bottom="0.23622047244094491" header="0.31496062992125984" footer="0.31496062992125984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6"/>
  <sheetViews>
    <sheetView view="pageBreakPreview" topLeftCell="A89" zoomScaleNormal="110" zoomScaleSheetLayoutView="100" workbookViewId="0">
      <selection activeCell="O10" sqref="O10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7.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47" t="s">
        <v>195</v>
      </c>
      <c r="I1" s="148"/>
      <c r="J1" s="148"/>
      <c r="K1" s="148"/>
    </row>
    <row r="2" spans="1:11" ht="126" customHeight="1" x14ac:dyDescent="0.2">
      <c r="A2" s="149" t="s">
        <v>182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0" t="s">
        <v>1</v>
      </c>
      <c r="I3" s="150"/>
      <c r="J3" s="150"/>
      <c r="K3" s="150"/>
    </row>
    <row r="4" spans="1:11" ht="20.45" customHeight="1" x14ac:dyDescent="0.2">
      <c r="A4" s="151" t="s">
        <v>2</v>
      </c>
      <c r="B4" s="151" t="s">
        <v>3</v>
      </c>
      <c r="C4" s="151" t="s">
        <v>4</v>
      </c>
      <c r="D4" s="151" t="s">
        <v>5</v>
      </c>
      <c r="E4" s="151"/>
      <c r="F4" s="151"/>
      <c r="G4" s="151"/>
      <c r="H4" s="151" t="s">
        <v>6</v>
      </c>
      <c r="I4" s="151" t="s">
        <v>7</v>
      </c>
      <c r="J4" s="151"/>
      <c r="K4" s="151"/>
    </row>
    <row r="5" spans="1:11" ht="16.7" customHeight="1" x14ac:dyDescent="0.2">
      <c r="A5" s="151" t="s">
        <v>0</v>
      </c>
      <c r="B5" s="151" t="s">
        <v>0</v>
      </c>
      <c r="C5" s="151" t="s">
        <v>0</v>
      </c>
      <c r="D5" s="151" t="s">
        <v>0</v>
      </c>
      <c r="E5" s="151"/>
      <c r="F5" s="151"/>
      <c r="G5" s="151"/>
      <c r="H5" s="151" t="s">
        <v>0</v>
      </c>
      <c r="I5" s="71" t="s">
        <v>152</v>
      </c>
      <c r="J5" s="71" t="s">
        <v>172</v>
      </c>
      <c r="K5" s="71" t="s">
        <v>180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124" t="s">
        <v>19</v>
      </c>
      <c r="B7" s="97"/>
      <c r="C7" s="97"/>
      <c r="D7" s="96" t="s">
        <v>0</v>
      </c>
      <c r="E7" s="96" t="s">
        <v>0</v>
      </c>
      <c r="F7" s="96" t="s">
        <v>0</v>
      </c>
      <c r="G7" s="96" t="s">
        <v>0</v>
      </c>
      <c r="H7" s="97" t="s">
        <v>0</v>
      </c>
      <c r="I7" s="98">
        <f>I8+I46+I55+I76+I89</f>
        <v>5256.3</v>
      </c>
      <c r="J7" s="98">
        <f>J8+J46+J55+J76+J89+J98</f>
        <v>3452.9000000000005</v>
      </c>
      <c r="K7" s="98">
        <f>K8+K46+K55+K76+K89+K98</f>
        <v>3537.6000000000004</v>
      </c>
    </row>
    <row r="8" spans="1:11" x14ac:dyDescent="0.2">
      <c r="A8" s="94" t="s">
        <v>32</v>
      </c>
      <c r="B8" s="109" t="s">
        <v>33</v>
      </c>
      <c r="C8" s="103"/>
      <c r="D8" s="100"/>
      <c r="E8" s="100"/>
      <c r="F8" s="100"/>
      <c r="G8" s="100"/>
      <c r="H8" s="125"/>
      <c r="I8" s="126">
        <f>I9+I16+I33+I40</f>
        <v>2773.1</v>
      </c>
      <c r="J8" s="98">
        <f>J9+J16+J33</f>
        <v>2067.9</v>
      </c>
      <c r="K8" s="98">
        <f>K9+K16+K33</f>
        <v>1992</v>
      </c>
    </row>
    <row r="9" spans="1:11" ht="41.25" customHeight="1" x14ac:dyDescent="0.2">
      <c r="A9" s="92" t="s">
        <v>34</v>
      </c>
      <c r="B9" s="103" t="s">
        <v>33</v>
      </c>
      <c r="C9" s="103" t="s">
        <v>35</v>
      </c>
      <c r="D9" s="100"/>
      <c r="E9" s="100"/>
      <c r="F9" s="100"/>
      <c r="G9" s="100"/>
      <c r="H9" s="103"/>
      <c r="I9" s="105">
        <f>I11</f>
        <v>1163.2</v>
      </c>
      <c r="J9" s="102">
        <f>J11</f>
        <v>1097.3</v>
      </c>
      <c r="K9" s="102">
        <f>K11</f>
        <v>1019.3</v>
      </c>
    </row>
    <row r="10" spans="1:11" ht="36.75" customHeight="1" x14ac:dyDescent="0.2">
      <c r="A10" s="92" t="str">
        <f>'Приложение 2'!A9</f>
        <v>Функционирование высшего должностного лица субъекта Российской Федерации и муниципального образования</v>
      </c>
      <c r="B10" s="103" t="s">
        <v>33</v>
      </c>
      <c r="C10" s="103" t="s">
        <v>35</v>
      </c>
      <c r="D10" s="100"/>
      <c r="E10" s="100"/>
      <c r="F10" s="100"/>
      <c r="G10" s="100"/>
      <c r="H10" s="103"/>
      <c r="I10" s="105">
        <f>I11</f>
        <v>1163.2</v>
      </c>
      <c r="J10" s="102">
        <f>J11</f>
        <v>1097.3</v>
      </c>
      <c r="K10" s="102">
        <f>K11</f>
        <v>1019.3</v>
      </c>
    </row>
    <row r="11" spans="1:11" ht="52.5" customHeight="1" x14ac:dyDescent="0.2">
      <c r="A11" s="92" t="str">
        <f>'Приложение 2'!A10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1" s="99" t="s">
        <v>33</v>
      </c>
      <c r="C11" s="99" t="s">
        <v>35</v>
      </c>
      <c r="D11" s="104">
        <v>65</v>
      </c>
      <c r="E11" s="104"/>
      <c r="F11" s="104"/>
      <c r="G11" s="104"/>
      <c r="H11" s="99"/>
      <c r="I11" s="102">
        <f t="shared" ref="I11:K13" si="0">I12</f>
        <v>1163.2</v>
      </c>
      <c r="J11" s="102">
        <f t="shared" si="0"/>
        <v>1097.3</v>
      </c>
      <c r="K11" s="102">
        <f t="shared" si="0"/>
        <v>1019.3</v>
      </c>
    </row>
    <row r="12" spans="1:11" x14ac:dyDescent="0.2">
      <c r="A12" s="92" t="s">
        <v>36</v>
      </c>
      <c r="B12" s="99" t="s">
        <v>33</v>
      </c>
      <c r="C12" s="99" t="s">
        <v>35</v>
      </c>
      <c r="D12" s="104">
        <v>65</v>
      </c>
      <c r="E12" s="104">
        <v>1</v>
      </c>
      <c r="F12" s="104"/>
      <c r="G12" s="104"/>
      <c r="H12" s="99"/>
      <c r="I12" s="102">
        <f t="shared" si="0"/>
        <v>1163.2</v>
      </c>
      <c r="J12" s="102">
        <f t="shared" si="0"/>
        <v>1097.3</v>
      </c>
      <c r="K12" s="102">
        <f t="shared" si="0"/>
        <v>1019.3</v>
      </c>
    </row>
    <row r="13" spans="1:11" ht="25.5" x14ac:dyDescent="0.2">
      <c r="A13" s="92" t="s">
        <v>37</v>
      </c>
      <c r="B13" s="99" t="s">
        <v>33</v>
      </c>
      <c r="C13" s="99" t="s">
        <v>35</v>
      </c>
      <c r="D13" s="104">
        <v>65</v>
      </c>
      <c r="E13" s="104">
        <v>1</v>
      </c>
      <c r="F13" s="104" t="s">
        <v>60</v>
      </c>
      <c r="G13" s="104" t="s">
        <v>71</v>
      </c>
      <c r="H13" s="99"/>
      <c r="I13" s="102">
        <f t="shared" si="0"/>
        <v>1163.2</v>
      </c>
      <c r="J13" s="102">
        <f t="shared" si="0"/>
        <v>1097.3</v>
      </c>
      <c r="K13" s="102">
        <f t="shared" si="0"/>
        <v>1019.3</v>
      </c>
    </row>
    <row r="14" spans="1:11" ht="76.5" x14ac:dyDescent="0.2">
      <c r="A14" s="92" t="s">
        <v>38</v>
      </c>
      <c r="B14" s="99" t="s">
        <v>33</v>
      </c>
      <c r="C14" s="99" t="s">
        <v>35</v>
      </c>
      <c r="D14" s="104">
        <v>65</v>
      </c>
      <c r="E14" s="104">
        <v>1</v>
      </c>
      <c r="F14" s="104" t="s">
        <v>60</v>
      </c>
      <c r="G14" s="104" t="s">
        <v>71</v>
      </c>
      <c r="H14" s="99" t="s">
        <v>62</v>
      </c>
      <c r="I14" s="102">
        <f>I15</f>
        <v>1163.2</v>
      </c>
      <c r="J14" s="102">
        <f>J15</f>
        <v>1097.3</v>
      </c>
      <c r="K14" s="102">
        <f>K15</f>
        <v>1019.3</v>
      </c>
    </row>
    <row r="15" spans="1:11" ht="27.75" customHeight="1" x14ac:dyDescent="0.2">
      <c r="A15" s="92" t="s">
        <v>39</v>
      </c>
      <c r="B15" s="99" t="s">
        <v>33</v>
      </c>
      <c r="C15" s="99" t="s">
        <v>35</v>
      </c>
      <c r="D15" s="104">
        <v>65</v>
      </c>
      <c r="E15" s="104">
        <v>1</v>
      </c>
      <c r="F15" s="104" t="s">
        <v>60</v>
      </c>
      <c r="G15" s="104" t="s">
        <v>71</v>
      </c>
      <c r="H15" s="99" t="s">
        <v>63</v>
      </c>
      <c r="I15" s="102">
        <f>'Приложение 2'!J14</f>
        <v>1163.2</v>
      </c>
      <c r="J15" s="102">
        <f>'Приложение 2'!K14</f>
        <v>1097.3</v>
      </c>
      <c r="K15" s="102">
        <f>'Приложение 2'!L14</f>
        <v>1019.3</v>
      </c>
    </row>
    <row r="16" spans="1:11" ht="63.75" x14ac:dyDescent="0.2">
      <c r="A16" s="92" t="s">
        <v>40</v>
      </c>
      <c r="B16" s="103" t="s">
        <v>33</v>
      </c>
      <c r="C16" s="103" t="s">
        <v>41</v>
      </c>
      <c r="D16" s="104"/>
      <c r="E16" s="104"/>
      <c r="F16" s="104"/>
      <c r="G16" s="104"/>
      <c r="H16" s="101"/>
      <c r="I16" s="105">
        <f>I18+I28</f>
        <v>1545.5</v>
      </c>
      <c r="J16" s="105">
        <f>J18+J28</f>
        <v>920.6</v>
      </c>
      <c r="K16" s="105">
        <f>K18+K28</f>
        <v>922.7</v>
      </c>
    </row>
    <row r="17" spans="1:11" ht="63.75" customHeight="1" x14ac:dyDescent="0.2">
      <c r="A17" s="9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7" s="103" t="s">
        <v>33</v>
      </c>
      <c r="C17" s="103" t="s">
        <v>41</v>
      </c>
      <c r="D17" s="104"/>
      <c r="E17" s="104"/>
      <c r="F17" s="104"/>
      <c r="G17" s="104"/>
      <c r="H17" s="101"/>
      <c r="I17" s="105">
        <f>I18+I28</f>
        <v>1545.5</v>
      </c>
      <c r="J17" s="105">
        <f t="shared" ref="J17:K17" si="1">J18+J28</f>
        <v>920.6</v>
      </c>
      <c r="K17" s="105">
        <f t="shared" si="1"/>
        <v>922.7</v>
      </c>
    </row>
    <row r="18" spans="1:11" ht="55.5" customHeight="1" x14ac:dyDescent="0.2">
      <c r="A18" s="92" t="str">
        <f>'Приложение 2'!A16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8" s="127" t="s">
        <v>33</v>
      </c>
      <c r="C18" s="106" t="s">
        <v>41</v>
      </c>
      <c r="D18" s="104">
        <v>65</v>
      </c>
      <c r="E18" s="104"/>
      <c r="F18" s="104"/>
      <c r="G18" s="104"/>
      <c r="H18" s="101"/>
      <c r="I18" s="102">
        <f t="shared" ref="I18:K18" si="2">I19</f>
        <v>1543.1</v>
      </c>
      <c r="J18" s="102">
        <f t="shared" si="2"/>
        <v>918.1</v>
      </c>
      <c r="K18" s="102">
        <f t="shared" si="2"/>
        <v>920.1</v>
      </c>
    </row>
    <row r="19" spans="1:11" ht="39.75" customHeight="1" x14ac:dyDescent="0.2">
      <c r="A19" s="92" t="str">
        <f>'Приложение 2'!A17</f>
        <v>Расходы в рамках обеспечения деятельности Администрации Белозерьевского сельского поселения</v>
      </c>
      <c r="B19" s="99" t="s">
        <v>33</v>
      </c>
      <c r="C19" s="99" t="s">
        <v>41</v>
      </c>
      <c r="D19" s="104">
        <v>65</v>
      </c>
      <c r="E19" s="104">
        <v>2</v>
      </c>
      <c r="F19" s="104"/>
      <c r="G19" s="104"/>
      <c r="H19" s="101"/>
      <c r="I19" s="102">
        <f>I20+I23</f>
        <v>1543.1</v>
      </c>
      <c r="J19" s="102">
        <f>J20+J23</f>
        <v>918.1</v>
      </c>
      <c r="K19" s="102">
        <f>K20+K23</f>
        <v>920.1</v>
      </c>
    </row>
    <row r="20" spans="1:11" ht="38.25" x14ac:dyDescent="0.2">
      <c r="A20" s="92" t="s">
        <v>43</v>
      </c>
      <c r="B20" s="99" t="s">
        <v>33</v>
      </c>
      <c r="C20" s="99" t="s">
        <v>41</v>
      </c>
      <c r="D20" s="104">
        <v>65</v>
      </c>
      <c r="E20" s="104">
        <v>2</v>
      </c>
      <c r="F20" s="104" t="s">
        <v>60</v>
      </c>
      <c r="G20" s="104" t="s">
        <v>72</v>
      </c>
      <c r="H20" s="101"/>
      <c r="I20" s="102">
        <f t="shared" ref="I20:K21" si="3">I21</f>
        <v>334.1</v>
      </c>
      <c r="J20" s="102">
        <f t="shared" si="3"/>
        <v>390.6</v>
      </c>
      <c r="K20" s="102">
        <f t="shared" si="3"/>
        <v>390.6</v>
      </c>
    </row>
    <row r="21" spans="1:11" ht="76.5" x14ac:dyDescent="0.2">
      <c r="A21" s="92" t="s">
        <v>38</v>
      </c>
      <c r="B21" s="99" t="s">
        <v>33</v>
      </c>
      <c r="C21" s="99" t="s">
        <v>41</v>
      </c>
      <c r="D21" s="104">
        <v>65</v>
      </c>
      <c r="E21" s="104">
        <v>2</v>
      </c>
      <c r="F21" s="104" t="s">
        <v>60</v>
      </c>
      <c r="G21" s="104" t="s">
        <v>72</v>
      </c>
      <c r="H21" s="101" t="s">
        <v>62</v>
      </c>
      <c r="I21" s="102">
        <f t="shared" si="3"/>
        <v>334.1</v>
      </c>
      <c r="J21" s="102">
        <f t="shared" si="3"/>
        <v>390.6</v>
      </c>
      <c r="K21" s="102">
        <f t="shared" si="3"/>
        <v>390.6</v>
      </c>
    </row>
    <row r="22" spans="1:11" ht="28.5" customHeight="1" x14ac:dyDescent="0.2">
      <c r="A22" s="92" t="s">
        <v>39</v>
      </c>
      <c r="B22" s="99" t="s">
        <v>33</v>
      </c>
      <c r="C22" s="99" t="s">
        <v>41</v>
      </c>
      <c r="D22" s="104">
        <v>65</v>
      </c>
      <c r="E22" s="104">
        <v>2</v>
      </c>
      <c r="F22" s="104" t="s">
        <v>60</v>
      </c>
      <c r="G22" s="104" t="s">
        <v>72</v>
      </c>
      <c r="H22" s="101" t="s">
        <v>63</v>
      </c>
      <c r="I22" s="102">
        <f>'Приложение 2'!J20</f>
        <v>334.1</v>
      </c>
      <c r="J22" s="102">
        <f>'Приложение 2'!K20</f>
        <v>390.6</v>
      </c>
      <c r="K22" s="102">
        <f>'Приложение 2'!L20</f>
        <v>390.6</v>
      </c>
    </row>
    <row r="23" spans="1:11" ht="28.5" customHeight="1" x14ac:dyDescent="0.2">
      <c r="A23" s="92" t="str">
        <f>'Приложение 2'!A21</f>
        <v>Расходы на обеспечение выполнения функций органов местного самоуправления</v>
      </c>
      <c r="B23" s="99" t="s">
        <v>33</v>
      </c>
      <c r="C23" s="99" t="s">
        <v>41</v>
      </c>
      <c r="D23" s="104">
        <v>65</v>
      </c>
      <c r="E23" s="104">
        <v>2</v>
      </c>
      <c r="F23" s="104" t="s">
        <v>60</v>
      </c>
      <c r="G23" s="104" t="s">
        <v>73</v>
      </c>
      <c r="H23" s="101"/>
      <c r="I23" s="102">
        <f>+I24+I26</f>
        <v>1209</v>
      </c>
      <c r="J23" s="102">
        <f>+J24+J26</f>
        <v>527.5</v>
      </c>
      <c r="K23" s="102">
        <f>+K24+K26</f>
        <v>529.5</v>
      </c>
    </row>
    <row r="24" spans="1:11" ht="38.25" x14ac:dyDescent="0.2">
      <c r="A24" s="92" t="s">
        <v>170</v>
      </c>
      <c r="B24" s="99" t="s">
        <v>33</v>
      </c>
      <c r="C24" s="99" t="s">
        <v>41</v>
      </c>
      <c r="D24" s="104">
        <v>65</v>
      </c>
      <c r="E24" s="104">
        <v>2</v>
      </c>
      <c r="F24" s="104" t="s">
        <v>60</v>
      </c>
      <c r="G24" s="104" t="s">
        <v>73</v>
      </c>
      <c r="H24" s="101" t="s">
        <v>64</v>
      </c>
      <c r="I24" s="102">
        <f t="shared" ref="I24:K24" si="4">I25</f>
        <v>1197.5</v>
      </c>
      <c r="J24" s="102">
        <f t="shared" si="4"/>
        <v>513.5</v>
      </c>
      <c r="K24" s="102">
        <f t="shared" si="4"/>
        <v>517.5</v>
      </c>
    </row>
    <row r="25" spans="1:11" ht="38.25" x14ac:dyDescent="0.2">
      <c r="A25" s="92" t="s">
        <v>42</v>
      </c>
      <c r="B25" s="99" t="s">
        <v>33</v>
      </c>
      <c r="C25" s="99" t="s">
        <v>41</v>
      </c>
      <c r="D25" s="104">
        <v>65</v>
      </c>
      <c r="E25" s="104">
        <v>2</v>
      </c>
      <c r="F25" s="104" t="s">
        <v>60</v>
      </c>
      <c r="G25" s="104" t="s">
        <v>73</v>
      </c>
      <c r="H25" s="101" t="s">
        <v>65</v>
      </c>
      <c r="I25" s="102">
        <f>'Приложение 2'!J23</f>
        <v>1197.5</v>
      </c>
      <c r="J25" s="102">
        <f>'Приложение 2'!K23</f>
        <v>513.5</v>
      </c>
      <c r="K25" s="102">
        <f>'Приложение 2'!L23</f>
        <v>517.5</v>
      </c>
    </row>
    <row r="26" spans="1:11" x14ac:dyDescent="0.2">
      <c r="A26" s="92" t="s">
        <v>44</v>
      </c>
      <c r="B26" s="99" t="s">
        <v>33</v>
      </c>
      <c r="C26" s="99" t="s">
        <v>41</v>
      </c>
      <c r="D26" s="104">
        <v>65</v>
      </c>
      <c r="E26" s="104">
        <v>2</v>
      </c>
      <c r="F26" s="104" t="s">
        <v>60</v>
      </c>
      <c r="G26" s="104" t="s">
        <v>73</v>
      </c>
      <c r="H26" s="101" t="s">
        <v>66</v>
      </c>
      <c r="I26" s="102">
        <f t="shared" ref="I26" si="5">I27</f>
        <v>11.5</v>
      </c>
      <c r="J26" s="102">
        <f>J27</f>
        <v>14</v>
      </c>
      <c r="K26" s="102">
        <f>K27</f>
        <v>12</v>
      </c>
    </row>
    <row r="27" spans="1:11" x14ac:dyDescent="0.2">
      <c r="A27" s="92" t="s">
        <v>45</v>
      </c>
      <c r="B27" s="99" t="s">
        <v>33</v>
      </c>
      <c r="C27" s="99" t="s">
        <v>41</v>
      </c>
      <c r="D27" s="104">
        <v>65</v>
      </c>
      <c r="E27" s="104">
        <v>2</v>
      </c>
      <c r="F27" s="104" t="s">
        <v>60</v>
      </c>
      <c r="G27" s="104" t="s">
        <v>73</v>
      </c>
      <c r="H27" s="101" t="s">
        <v>67</v>
      </c>
      <c r="I27" s="102">
        <f>'Приложение 2'!J25</f>
        <v>11.5</v>
      </c>
      <c r="J27" s="102">
        <f>'Приложение 2'!K25</f>
        <v>14</v>
      </c>
      <c r="K27" s="102">
        <f>'Приложение 2'!L25</f>
        <v>12</v>
      </c>
    </row>
    <row r="28" spans="1:11" ht="63.75" x14ac:dyDescent="0.2">
      <c r="A28" s="92" t="s">
        <v>160</v>
      </c>
      <c r="B28" s="99" t="s">
        <v>33</v>
      </c>
      <c r="C28" s="99" t="s">
        <v>41</v>
      </c>
      <c r="D28" s="104">
        <v>89</v>
      </c>
      <c r="E28" s="104"/>
      <c r="F28" s="104"/>
      <c r="G28" s="104"/>
      <c r="H28" s="101"/>
      <c r="I28" s="102">
        <f t="shared" ref="I28:K29" si="6">I29</f>
        <v>2.4</v>
      </c>
      <c r="J28" s="102">
        <f t="shared" si="6"/>
        <v>2.5</v>
      </c>
      <c r="K28" s="102">
        <f t="shared" si="6"/>
        <v>2.6</v>
      </c>
    </row>
    <row r="29" spans="1:11" ht="81" customHeight="1" x14ac:dyDescent="0.2">
      <c r="A29" s="92" t="s">
        <v>161</v>
      </c>
      <c r="B29" s="99" t="s">
        <v>33</v>
      </c>
      <c r="C29" s="99" t="s">
        <v>41</v>
      </c>
      <c r="D29" s="104">
        <v>89</v>
      </c>
      <c r="E29" s="104">
        <v>1</v>
      </c>
      <c r="F29" s="104"/>
      <c r="G29" s="104"/>
      <c r="H29" s="101"/>
      <c r="I29" s="102">
        <f>I30</f>
        <v>2.4</v>
      </c>
      <c r="J29" s="102">
        <f t="shared" si="6"/>
        <v>2.5</v>
      </c>
      <c r="K29" s="102">
        <f t="shared" si="6"/>
        <v>2.6</v>
      </c>
    </row>
    <row r="30" spans="1:11" ht="114.75" x14ac:dyDescent="0.2">
      <c r="A30" s="92" t="s">
        <v>30</v>
      </c>
      <c r="B30" s="99" t="s">
        <v>33</v>
      </c>
      <c r="C30" s="99" t="s">
        <v>41</v>
      </c>
      <c r="D30" s="104">
        <v>89</v>
      </c>
      <c r="E30" s="104">
        <v>1</v>
      </c>
      <c r="F30" s="104" t="s">
        <v>60</v>
      </c>
      <c r="G30" s="104" t="s">
        <v>74</v>
      </c>
      <c r="H30" s="101"/>
      <c r="I30" s="107">
        <f t="shared" ref="I30:K31" si="7">I31</f>
        <v>2.4</v>
      </c>
      <c r="J30" s="107">
        <f t="shared" si="7"/>
        <v>2.5</v>
      </c>
      <c r="K30" s="107">
        <f t="shared" si="7"/>
        <v>2.6</v>
      </c>
    </row>
    <row r="31" spans="1:11" ht="38.25" x14ac:dyDescent="0.2">
      <c r="A31" s="92" t="s">
        <v>170</v>
      </c>
      <c r="B31" s="99" t="s">
        <v>33</v>
      </c>
      <c r="C31" s="99" t="s">
        <v>41</v>
      </c>
      <c r="D31" s="104">
        <v>89</v>
      </c>
      <c r="E31" s="104">
        <v>1</v>
      </c>
      <c r="F31" s="104" t="s">
        <v>60</v>
      </c>
      <c r="G31" s="104" t="s">
        <v>74</v>
      </c>
      <c r="H31" s="101" t="s">
        <v>64</v>
      </c>
      <c r="I31" s="107">
        <f t="shared" si="7"/>
        <v>2.4</v>
      </c>
      <c r="J31" s="107">
        <f t="shared" si="7"/>
        <v>2.5</v>
      </c>
      <c r="K31" s="107">
        <f t="shared" si="7"/>
        <v>2.6</v>
      </c>
    </row>
    <row r="32" spans="1:11" ht="38.25" x14ac:dyDescent="0.2">
      <c r="A32" s="92" t="s">
        <v>42</v>
      </c>
      <c r="B32" s="99" t="s">
        <v>33</v>
      </c>
      <c r="C32" s="99" t="s">
        <v>41</v>
      </c>
      <c r="D32" s="104">
        <v>89</v>
      </c>
      <c r="E32" s="104">
        <v>1</v>
      </c>
      <c r="F32" s="104" t="s">
        <v>60</v>
      </c>
      <c r="G32" s="104" t="s">
        <v>74</v>
      </c>
      <c r="H32" s="101" t="s">
        <v>65</v>
      </c>
      <c r="I32" s="107">
        <f>'Приложение 2'!J30</f>
        <v>2.4</v>
      </c>
      <c r="J32" s="107">
        <f>'Приложение 2'!K30</f>
        <v>2.5</v>
      </c>
      <c r="K32" s="107">
        <f>'Приложение 2'!L30</f>
        <v>2.6</v>
      </c>
    </row>
    <row r="33" spans="1:11" x14ac:dyDescent="0.2">
      <c r="A33" s="93" t="s">
        <v>47</v>
      </c>
      <c r="B33" s="103" t="s">
        <v>33</v>
      </c>
      <c r="C33" s="103" t="s">
        <v>18</v>
      </c>
      <c r="D33" s="104"/>
      <c r="E33" s="104"/>
      <c r="F33" s="104"/>
      <c r="G33" s="104"/>
      <c r="H33" s="125"/>
      <c r="I33" s="105">
        <f>I35</f>
        <v>50</v>
      </c>
      <c r="J33" s="102">
        <f>J35</f>
        <v>50</v>
      </c>
      <c r="K33" s="102">
        <f>K35</f>
        <v>50</v>
      </c>
    </row>
    <row r="34" spans="1:11" x14ac:dyDescent="0.2">
      <c r="A34" s="93" t="str">
        <f>'Приложение 2'!A31</f>
        <v xml:space="preserve">Резервные фонды </v>
      </c>
      <c r="B34" s="103" t="s">
        <v>33</v>
      </c>
      <c r="C34" s="103" t="s">
        <v>18</v>
      </c>
      <c r="D34" s="104"/>
      <c r="E34" s="104"/>
      <c r="F34" s="104"/>
      <c r="G34" s="104"/>
      <c r="H34" s="125"/>
      <c r="I34" s="105">
        <f>I35</f>
        <v>50</v>
      </c>
      <c r="J34" s="102">
        <f>J35</f>
        <v>50</v>
      </c>
      <c r="K34" s="102">
        <f>K35</f>
        <v>50</v>
      </c>
    </row>
    <row r="35" spans="1:11" ht="63.75" x14ac:dyDescent="0.2">
      <c r="A35" s="92" t="s">
        <v>159</v>
      </c>
      <c r="B35" s="99" t="s">
        <v>33</v>
      </c>
      <c r="C35" s="99" t="s">
        <v>18</v>
      </c>
      <c r="D35" s="104" t="s">
        <v>75</v>
      </c>
      <c r="E35" s="104"/>
      <c r="F35" s="104"/>
      <c r="G35" s="104"/>
      <c r="H35" s="101"/>
      <c r="I35" s="102">
        <f t="shared" ref="I35:K36" si="8">I36</f>
        <v>50</v>
      </c>
      <c r="J35" s="102">
        <f t="shared" si="8"/>
        <v>50</v>
      </c>
      <c r="K35" s="102">
        <f t="shared" si="8"/>
        <v>50</v>
      </c>
    </row>
    <row r="36" spans="1:11" ht="81" customHeight="1" x14ac:dyDescent="0.2">
      <c r="A36" s="92" t="s">
        <v>162</v>
      </c>
      <c r="B36" s="99" t="s">
        <v>33</v>
      </c>
      <c r="C36" s="99" t="s">
        <v>18</v>
      </c>
      <c r="D36" s="104" t="s">
        <v>75</v>
      </c>
      <c r="E36" s="104" t="s">
        <v>8</v>
      </c>
      <c r="F36" s="104"/>
      <c r="G36" s="104"/>
      <c r="H36" s="101"/>
      <c r="I36" s="102">
        <f t="shared" si="8"/>
        <v>50</v>
      </c>
      <c r="J36" s="102">
        <f t="shared" si="8"/>
        <v>50</v>
      </c>
      <c r="K36" s="102">
        <f t="shared" si="8"/>
        <v>50</v>
      </c>
    </row>
    <row r="37" spans="1:11" ht="52.5" customHeight="1" x14ac:dyDescent="0.2">
      <c r="A37" s="92" t="str">
        <f>'Приложение 2'!A34</f>
        <v>Резервный фонд администрации Белозерьевского сельского поселения Ромодановского муниципального района Республики Мордовия</v>
      </c>
      <c r="B37" s="99" t="s">
        <v>33</v>
      </c>
      <c r="C37" s="99" t="s">
        <v>18</v>
      </c>
      <c r="D37" s="104" t="s">
        <v>75</v>
      </c>
      <c r="E37" s="104" t="s">
        <v>8</v>
      </c>
      <c r="F37" s="104" t="s">
        <v>60</v>
      </c>
      <c r="G37" s="104" t="s">
        <v>77</v>
      </c>
      <c r="H37" s="101"/>
      <c r="I37" s="102">
        <f>I39</f>
        <v>50</v>
      </c>
      <c r="J37" s="102">
        <f>J39</f>
        <v>50</v>
      </c>
      <c r="K37" s="102">
        <f>K39</f>
        <v>50</v>
      </c>
    </row>
    <row r="38" spans="1:11" x14ac:dyDescent="0.2">
      <c r="A38" s="92" t="s">
        <v>44</v>
      </c>
      <c r="B38" s="99" t="s">
        <v>33</v>
      </c>
      <c r="C38" s="99" t="s">
        <v>18</v>
      </c>
      <c r="D38" s="104" t="s">
        <v>75</v>
      </c>
      <c r="E38" s="104" t="s">
        <v>8</v>
      </c>
      <c r="F38" s="104" t="s">
        <v>60</v>
      </c>
      <c r="G38" s="104" t="s">
        <v>77</v>
      </c>
      <c r="H38" s="101" t="s">
        <v>66</v>
      </c>
      <c r="I38" s="102">
        <f>I39</f>
        <v>50</v>
      </c>
      <c r="J38" s="102">
        <f>J39</f>
        <v>50</v>
      </c>
      <c r="K38" s="102">
        <f>K39</f>
        <v>50</v>
      </c>
    </row>
    <row r="39" spans="1:11" x14ac:dyDescent="0.2">
      <c r="A39" s="92" t="s">
        <v>48</v>
      </c>
      <c r="B39" s="99" t="s">
        <v>33</v>
      </c>
      <c r="C39" s="99" t="s">
        <v>49</v>
      </c>
      <c r="D39" s="104" t="s">
        <v>75</v>
      </c>
      <c r="E39" s="104" t="s">
        <v>8</v>
      </c>
      <c r="F39" s="104" t="s">
        <v>60</v>
      </c>
      <c r="G39" s="104" t="s">
        <v>77</v>
      </c>
      <c r="H39" s="101" t="s">
        <v>68</v>
      </c>
      <c r="I39" s="102">
        <f>'Приложение 2'!J36</f>
        <v>50</v>
      </c>
      <c r="J39" s="102">
        <f>'Приложение 2'!K36</f>
        <v>50</v>
      </c>
      <c r="K39" s="102">
        <f>'Приложение 2'!L36</f>
        <v>50</v>
      </c>
    </row>
    <row r="40" spans="1:11" x14ac:dyDescent="0.2">
      <c r="A40" s="92" t="str">
        <f>'Приложение 2'!A37</f>
        <v>Другие общегосударственные вопросы</v>
      </c>
      <c r="B40" s="99" t="s">
        <v>33</v>
      </c>
      <c r="C40" s="99" t="s">
        <v>164</v>
      </c>
      <c r="D40" s="104"/>
      <c r="E40" s="104"/>
      <c r="F40" s="104"/>
      <c r="G40" s="104"/>
      <c r="H40" s="101"/>
      <c r="I40" s="102">
        <f>I41</f>
        <v>14.4</v>
      </c>
      <c r="J40" s="102"/>
      <c r="K40" s="102"/>
    </row>
    <row r="41" spans="1:11" ht="63.75" x14ac:dyDescent="0.2">
      <c r="A41" s="92" t="str">
        <f>'Приложение 2'!A38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1" s="99" t="s">
        <v>33</v>
      </c>
      <c r="C41" s="99" t="s">
        <v>164</v>
      </c>
      <c r="D41" s="104" t="s">
        <v>75</v>
      </c>
      <c r="E41" s="104"/>
      <c r="F41" s="104"/>
      <c r="G41" s="104"/>
      <c r="H41" s="101"/>
      <c r="I41" s="102">
        <f>I42</f>
        <v>14.4</v>
      </c>
      <c r="J41" s="102"/>
      <c r="K41" s="102"/>
    </row>
    <row r="42" spans="1:11" ht="76.5" x14ac:dyDescent="0.2">
      <c r="A42" s="92" t="str">
        <f>'Приложение 2'!A39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2" s="99" t="s">
        <v>33</v>
      </c>
      <c r="C42" s="99" t="s">
        <v>164</v>
      </c>
      <c r="D42" s="104" t="s">
        <v>75</v>
      </c>
      <c r="E42" s="104" t="s">
        <v>8</v>
      </c>
      <c r="F42" s="104"/>
      <c r="G42" s="104"/>
      <c r="H42" s="101"/>
      <c r="I42" s="102">
        <f>I43</f>
        <v>14.4</v>
      </c>
      <c r="J42" s="102"/>
      <c r="K42" s="102"/>
    </row>
    <row r="43" spans="1:11" ht="25.5" x14ac:dyDescent="0.2">
      <c r="A43" s="92" t="str">
        <f>'Приложение 2'!A40</f>
        <v>Мероприятия,связанные с муниципальным управлением</v>
      </c>
      <c r="B43" s="99" t="s">
        <v>33</v>
      </c>
      <c r="C43" s="99" t="s">
        <v>164</v>
      </c>
      <c r="D43" s="104" t="s">
        <v>75</v>
      </c>
      <c r="E43" s="104" t="s">
        <v>8</v>
      </c>
      <c r="F43" s="104" t="s">
        <v>60</v>
      </c>
      <c r="G43" s="104" t="s">
        <v>200</v>
      </c>
      <c r="H43" s="101"/>
      <c r="I43" s="102">
        <f>I44</f>
        <v>14.4</v>
      </c>
      <c r="J43" s="102"/>
      <c r="K43" s="102"/>
    </row>
    <row r="44" spans="1:11" x14ac:dyDescent="0.2">
      <c r="A44" s="92" t="str">
        <f>'Приложение 2'!A41</f>
        <v>Иные бюджетные ассигнования</v>
      </c>
      <c r="B44" s="99" t="s">
        <v>33</v>
      </c>
      <c r="C44" s="99" t="s">
        <v>164</v>
      </c>
      <c r="D44" s="104" t="s">
        <v>75</v>
      </c>
      <c r="E44" s="104" t="s">
        <v>8</v>
      </c>
      <c r="F44" s="104" t="s">
        <v>60</v>
      </c>
      <c r="G44" s="104" t="s">
        <v>200</v>
      </c>
      <c r="H44" s="101" t="s">
        <v>66</v>
      </c>
      <c r="I44" s="102">
        <f>I45</f>
        <v>14.4</v>
      </c>
      <c r="J44" s="102"/>
      <c r="K44" s="102"/>
    </row>
    <row r="45" spans="1:11" x14ac:dyDescent="0.2">
      <c r="A45" s="92" t="str">
        <f>'Приложение 2'!A42</f>
        <v>Уплата налогов, сборов и иных платежей</v>
      </c>
      <c r="B45" s="99" t="s">
        <v>33</v>
      </c>
      <c r="C45" s="99" t="s">
        <v>164</v>
      </c>
      <c r="D45" s="104" t="s">
        <v>75</v>
      </c>
      <c r="E45" s="104" t="s">
        <v>8</v>
      </c>
      <c r="F45" s="104" t="s">
        <v>60</v>
      </c>
      <c r="G45" s="104" t="s">
        <v>200</v>
      </c>
      <c r="H45" s="101" t="s">
        <v>67</v>
      </c>
      <c r="I45" s="102">
        <f>'Приложение 2'!J42</f>
        <v>14.4</v>
      </c>
      <c r="J45" s="102"/>
      <c r="K45" s="102"/>
    </row>
    <row r="46" spans="1:11" x14ac:dyDescent="0.2">
      <c r="A46" s="94" t="s">
        <v>114</v>
      </c>
      <c r="B46" s="95" t="s">
        <v>35</v>
      </c>
      <c r="C46" s="99"/>
      <c r="D46" s="104"/>
      <c r="E46" s="104"/>
      <c r="F46" s="104"/>
      <c r="G46" s="104"/>
      <c r="H46" s="101"/>
      <c r="I46" s="98">
        <f>I47</f>
        <v>435.3</v>
      </c>
      <c r="J46" s="98">
        <f t="shared" ref="J46:K46" si="9">J47</f>
        <v>469.9</v>
      </c>
      <c r="K46" s="98">
        <f t="shared" si="9"/>
        <v>485.1</v>
      </c>
    </row>
    <row r="47" spans="1:11" ht="25.5" x14ac:dyDescent="0.2">
      <c r="A47" s="92" t="s">
        <v>171</v>
      </c>
      <c r="B47" s="99" t="s">
        <v>35</v>
      </c>
      <c r="C47" s="99" t="s">
        <v>50</v>
      </c>
      <c r="D47" s="104"/>
      <c r="E47" s="104"/>
      <c r="F47" s="104"/>
      <c r="G47" s="104"/>
      <c r="H47" s="101"/>
      <c r="I47" s="102">
        <f>I48</f>
        <v>435.3</v>
      </c>
      <c r="J47" s="102">
        <f>J48</f>
        <v>469.9</v>
      </c>
      <c r="K47" s="102">
        <f>K48</f>
        <v>485.1</v>
      </c>
    </row>
    <row r="48" spans="1:11" ht="63" customHeight="1" x14ac:dyDescent="0.2">
      <c r="A48" s="92" t="str">
        <f>'Приложение 2'!A45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8" s="99" t="s">
        <v>35</v>
      </c>
      <c r="C48" s="99" t="s">
        <v>50</v>
      </c>
      <c r="D48" s="104" t="s">
        <v>75</v>
      </c>
      <c r="E48" s="104"/>
      <c r="F48" s="104"/>
      <c r="G48" s="104"/>
      <c r="H48" s="101"/>
      <c r="I48" s="102">
        <f>I49</f>
        <v>435.3</v>
      </c>
      <c r="J48" s="102">
        <f t="shared" ref="J48:K53" si="10">J49</f>
        <v>469.9</v>
      </c>
      <c r="K48" s="102">
        <f t="shared" si="10"/>
        <v>485.1</v>
      </c>
    </row>
    <row r="49" spans="1:11" ht="78" customHeight="1" x14ac:dyDescent="0.2">
      <c r="A49" s="92" t="str">
        <f>'Приложение 2'!A46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9" s="99" t="s">
        <v>35</v>
      </c>
      <c r="C49" s="99" t="s">
        <v>50</v>
      </c>
      <c r="D49" s="104" t="s">
        <v>75</v>
      </c>
      <c r="E49" s="104" t="s">
        <v>8</v>
      </c>
      <c r="F49" s="104"/>
      <c r="G49" s="104"/>
      <c r="H49" s="101"/>
      <c r="I49" s="102">
        <f>I50</f>
        <v>435.3</v>
      </c>
      <c r="J49" s="102">
        <f>J50</f>
        <v>469.9</v>
      </c>
      <c r="K49" s="102">
        <f>K50</f>
        <v>485.1</v>
      </c>
    </row>
    <row r="50" spans="1:11" ht="78" customHeight="1" x14ac:dyDescent="0.2">
      <c r="A50" s="92" t="str">
        <f>'Приложение 2'!A47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0" s="99" t="s">
        <v>35</v>
      </c>
      <c r="C50" s="99" t="s">
        <v>50</v>
      </c>
      <c r="D50" s="104" t="s">
        <v>75</v>
      </c>
      <c r="E50" s="104" t="s">
        <v>8</v>
      </c>
      <c r="F50" s="104" t="s">
        <v>60</v>
      </c>
      <c r="G50" s="104" t="s">
        <v>115</v>
      </c>
      <c r="H50" s="101"/>
      <c r="I50" s="102">
        <f>I53+I51</f>
        <v>435.3</v>
      </c>
      <c r="J50" s="102">
        <f t="shared" ref="J50:K50" si="11">J53+J51</f>
        <v>469.9</v>
      </c>
      <c r="K50" s="102">
        <f t="shared" si="11"/>
        <v>485.1</v>
      </c>
    </row>
    <row r="51" spans="1:11" ht="76.5" x14ac:dyDescent="0.2">
      <c r="A51" s="92" t="s">
        <v>38</v>
      </c>
      <c r="B51" s="99" t="s">
        <v>35</v>
      </c>
      <c r="C51" s="99" t="s">
        <v>50</v>
      </c>
      <c r="D51" s="104" t="s">
        <v>75</v>
      </c>
      <c r="E51" s="104" t="s">
        <v>8</v>
      </c>
      <c r="F51" s="104" t="s">
        <v>60</v>
      </c>
      <c r="G51" s="104" t="s">
        <v>115</v>
      </c>
      <c r="H51" s="101" t="s">
        <v>62</v>
      </c>
      <c r="I51" s="102">
        <f>I52</f>
        <v>430.3</v>
      </c>
      <c r="J51" s="102">
        <f t="shared" ref="J51:K51" si="12">J52</f>
        <v>464.9</v>
      </c>
      <c r="K51" s="102">
        <f t="shared" si="12"/>
        <v>480.1</v>
      </c>
    </row>
    <row r="52" spans="1:11" ht="27.75" customHeight="1" x14ac:dyDescent="0.2">
      <c r="A52" s="92" t="s">
        <v>39</v>
      </c>
      <c r="B52" s="99" t="s">
        <v>35</v>
      </c>
      <c r="C52" s="99" t="s">
        <v>50</v>
      </c>
      <c r="D52" s="104" t="s">
        <v>75</v>
      </c>
      <c r="E52" s="104" t="s">
        <v>8</v>
      </c>
      <c r="F52" s="104" t="s">
        <v>60</v>
      </c>
      <c r="G52" s="104" t="s">
        <v>115</v>
      </c>
      <c r="H52" s="101" t="s">
        <v>63</v>
      </c>
      <c r="I52" s="102">
        <f>'Приложение 2'!J49</f>
        <v>430.3</v>
      </c>
      <c r="J52" s="102">
        <f>'Приложение 2'!K49</f>
        <v>464.9</v>
      </c>
      <c r="K52" s="102">
        <f>'Приложение 2'!L49</f>
        <v>480.1</v>
      </c>
    </row>
    <row r="53" spans="1:11" ht="38.25" x14ac:dyDescent="0.2">
      <c r="A53" s="92" t="s">
        <v>170</v>
      </c>
      <c r="B53" s="99" t="s">
        <v>35</v>
      </c>
      <c r="C53" s="99" t="s">
        <v>50</v>
      </c>
      <c r="D53" s="104" t="s">
        <v>75</v>
      </c>
      <c r="E53" s="104" t="s">
        <v>8</v>
      </c>
      <c r="F53" s="104" t="s">
        <v>60</v>
      </c>
      <c r="G53" s="104" t="s">
        <v>115</v>
      </c>
      <c r="H53" s="101" t="s">
        <v>64</v>
      </c>
      <c r="I53" s="102">
        <f t="shared" ref="I53" si="13">I54</f>
        <v>5</v>
      </c>
      <c r="J53" s="102">
        <f t="shared" si="10"/>
        <v>5</v>
      </c>
      <c r="K53" s="102">
        <f t="shared" si="10"/>
        <v>5</v>
      </c>
    </row>
    <row r="54" spans="1:11" ht="38.25" x14ac:dyDescent="0.2">
      <c r="A54" s="92" t="s">
        <v>42</v>
      </c>
      <c r="B54" s="99" t="s">
        <v>35</v>
      </c>
      <c r="C54" s="99" t="s">
        <v>50</v>
      </c>
      <c r="D54" s="104" t="s">
        <v>75</v>
      </c>
      <c r="E54" s="104" t="s">
        <v>8</v>
      </c>
      <c r="F54" s="104" t="s">
        <v>60</v>
      </c>
      <c r="G54" s="104" t="s">
        <v>115</v>
      </c>
      <c r="H54" s="101" t="s">
        <v>65</v>
      </c>
      <c r="I54" s="102">
        <f>'Приложение 2'!J51</f>
        <v>5</v>
      </c>
      <c r="J54" s="102">
        <f>'Приложение 2'!K51</f>
        <v>5</v>
      </c>
      <c r="K54" s="102">
        <f>'Приложение 2'!L51</f>
        <v>5</v>
      </c>
    </row>
    <row r="55" spans="1:11" x14ac:dyDescent="0.2">
      <c r="A55" s="94" t="s">
        <v>51</v>
      </c>
      <c r="B55" s="95" t="s">
        <v>41</v>
      </c>
      <c r="C55" s="99"/>
      <c r="D55" s="104"/>
      <c r="E55" s="104"/>
      <c r="F55" s="104"/>
      <c r="G55" s="104"/>
      <c r="H55" s="101"/>
      <c r="I55" s="98">
        <f>I56+I64</f>
        <v>1415</v>
      </c>
      <c r="J55" s="98">
        <f>J56</f>
        <v>212</v>
      </c>
      <c r="K55" s="98">
        <f>K56</f>
        <v>220</v>
      </c>
    </row>
    <row r="56" spans="1:11" ht="15" customHeight="1" x14ac:dyDescent="0.2">
      <c r="A56" s="92" t="s">
        <v>53</v>
      </c>
      <c r="B56" s="99" t="s">
        <v>41</v>
      </c>
      <c r="C56" s="99" t="s">
        <v>54</v>
      </c>
      <c r="D56" s="104"/>
      <c r="E56" s="104"/>
      <c r="F56" s="104"/>
      <c r="G56" s="104"/>
      <c r="H56" s="101"/>
      <c r="I56" s="102">
        <f>I59</f>
        <v>1355</v>
      </c>
      <c r="J56" s="102">
        <f t="shared" ref="J56:K56" si="14">J59</f>
        <v>212</v>
      </c>
      <c r="K56" s="102">
        <f t="shared" si="14"/>
        <v>220</v>
      </c>
    </row>
    <row r="57" spans="1:11" ht="15" customHeight="1" x14ac:dyDescent="0.2">
      <c r="A57" s="92" t="str">
        <f>'Приложение 2'!A52</f>
        <v>Национальная экономика</v>
      </c>
      <c r="B57" s="99" t="s">
        <v>41</v>
      </c>
      <c r="C57" s="99"/>
      <c r="D57" s="104"/>
      <c r="E57" s="104"/>
      <c r="F57" s="104"/>
      <c r="G57" s="104"/>
      <c r="H57" s="101"/>
      <c r="I57" s="102">
        <f>'Приложение 2'!J52</f>
        <v>1415</v>
      </c>
      <c r="J57" s="102">
        <f>'Приложение 2'!K52</f>
        <v>212</v>
      </c>
      <c r="K57" s="102">
        <f>'Приложение 2'!L52</f>
        <v>220</v>
      </c>
    </row>
    <row r="58" spans="1:11" ht="15" customHeight="1" x14ac:dyDescent="0.2">
      <c r="A58" s="92" t="str">
        <f>'Приложение 2'!A53</f>
        <v>Дорожное хозяйство (дорожные фонды)</v>
      </c>
      <c r="B58" s="99" t="s">
        <v>41</v>
      </c>
      <c r="C58" s="99" t="s">
        <v>54</v>
      </c>
      <c r="D58" s="104"/>
      <c r="E58" s="104"/>
      <c r="F58" s="104"/>
      <c r="G58" s="104"/>
      <c r="H58" s="101"/>
      <c r="I58" s="102">
        <f>I59</f>
        <v>1355</v>
      </c>
      <c r="J58" s="102">
        <f t="shared" ref="J58:K58" si="15">J59</f>
        <v>212</v>
      </c>
      <c r="K58" s="102">
        <f t="shared" si="15"/>
        <v>220</v>
      </c>
    </row>
    <row r="59" spans="1:11" ht="64.5" customHeight="1" x14ac:dyDescent="0.2">
      <c r="A59" s="111" t="str">
        <f>'Приложение 2'!A54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v>
      </c>
      <c r="B59" s="99" t="s">
        <v>41</v>
      </c>
      <c r="C59" s="99" t="s">
        <v>54</v>
      </c>
      <c r="D59" s="104" t="s">
        <v>164</v>
      </c>
      <c r="E59" s="104"/>
      <c r="F59" s="104"/>
      <c r="G59" s="104"/>
      <c r="H59" s="101"/>
      <c r="I59" s="102">
        <f>I60</f>
        <v>1355</v>
      </c>
      <c r="J59" s="102">
        <f t="shared" ref="J59:K59" si="16">J60</f>
        <v>212</v>
      </c>
      <c r="K59" s="102">
        <f t="shared" si="16"/>
        <v>220</v>
      </c>
    </row>
    <row r="60" spans="1:11" ht="66" customHeight="1" x14ac:dyDescent="0.2">
      <c r="A60" s="111" t="s">
        <v>154</v>
      </c>
      <c r="B60" s="99" t="s">
        <v>41</v>
      </c>
      <c r="C60" s="99" t="s">
        <v>54</v>
      </c>
      <c r="D60" s="104" t="s">
        <v>164</v>
      </c>
      <c r="E60" s="104" t="s">
        <v>76</v>
      </c>
      <c r="F60" s="104" t="s">
        <v>33</v>
      </c>
      <c r="G60" s="104"/>
      <c r="H60" s="101"/>
      <c r="I60" s="102">
        <f>I61</f>
        <v>1355</v>
      </c>
      <c r="J60" s="102">
        <f>J61</f>
        <v>212</v>
      </c>
      <c r="K60" s="102">
        <f>K61</f>
        <v>220</v>
      </c>
    </row>
    <row r="61" spans="1:11" ht="242.25" customHeight="1" x14ac:dyDescent="0.2">
      <c r="A61" s="111" t="str">
        <f>'Приложение 2'!A56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1" s="99" t="s">
        <v>41</v>
      </c>
      <c r="C61" s="99" t="s">
        <v>54</v>
      </c>
      <c r="D61" s="104" t="s">
        <v>164</v>
      </c>
      <c r="E61" s="104" t="s">
        <v>76</v>
      </c>
      <c r="F61" s="104" t="s">
        <v>33</v>
      </c>
      <c r="G61" s="104" t="s">
        <v>185</v>
      </c>
      <c r="H61" s="101"/>
      <c r="I61" s="102">
        <f t="shared" ref="I61" si="17">I62</f>
        <v>1355</v>
      </c>
      <c r="J61" s="102">
        <f>J62</f>
        <v>212</v>
      </c>
      <c r="K61" s="102">
        <f t="shared" ref="K61" si="18">K62</f>
        <v>220</v>
      </c>
    </row>
    <row r="62" spans="1:11" ht="38.25" x14ac:dyDescent="0.2">
      <c r="A62" s="92" t="s">
        <v>170</v>
      </c>
      <c r="B62" s="99" t="s">
        <v>41</v>
      </c>
      <c r="C62" s="99" t="s">
        <v>54</v>
      </c>
      <c r="D62" s="104" t="s">
        <v>164</v>
      </c>
      <c r="E62" s="104" t="s">
        <v>76</v>
      </c>
      <c r="F62" s="104" t="s">
        <v>33</v>
      </c>
      <c r="G62" s="104" t="s">
        <v>185</v>
      </c>
      <c r="H62" s="101" t="s">
        <v>64</v>
      </c>
      <c r="I62" s="102">
        <f>I63</f>
        <v>1355</v>
      </c>
      <c r="J62" s="102">
        <f>J63</f>
        <v>212</v>
      </c>
      <c r="K62" s="102">
        <f t="shared" ref="K62" si="19">K63</f>
        <v>220</v>
      </c>
    </row>
    <row r="63" spans="1:11" ht="38.25" x14ac:dyDescent="0.2">
      <c r="A63" s="92" t="s">
        <v>42</v>
      </c>
      <c r="B63" s="99" t="s">
        <v>41</v>
      </c>
      <c r="C63" s="99" t="s">
        <v>54</v>
      </c>
      <c r="D63" s="104" t="s">
        <v>164</v>
      </c>
      <c r="E63" s="104" t="s">
        <v>76</v>
      </c>
      <c r="F63" s="104" t="s">
        <v>33</v>
      </c>
      <c r="G63" s="104" t="s">
        <v>185</v>
      </c>
      <c r="H63" s="101" t="s">
        <v>65</v>
      </c>
      <c r="I63" s="102">
        <f>'Приложение 2'!J58</f>
        <v>1355</v>
      </c>
      <c r="J63" s="102">
        <f>'Приложение 2'!K58</f>
        <v>212</v>
      </c>
      <c r="K63" s="102">
        <f>'Приложение 2'!L58</f>
        <v>220</v>
      </c>
    </row>
    <row r="64" spans="1:11" ht="27.75" customHeight="1" x14ac:dyDescent="0.2">
      <c r="A64" s="92" t="str">
        <f>'Приложение 2'!A59</f>
        <v>Другие вопросы в облости национальной экономики</v>
      </c>
      <c r="B64" s="99" t="s">
        <v>41</v>
      </c>
      <c r="C64" s="99" t="s">
        <v>20</v>
      </c>
      <c r="D64" s="104"/>
      <c r="E64" s="104"/>
      <c r="F64" s="104"/>
      <c r="G64" s="104"/>
      <c r="H64" s="101"/>
      <c r="I64" s="102">
        <f>I65+I71</f>
        <v>60</v>
      </c>
      <c r="J64" s="102"/>
      <c r="K64" s="102"/>
    </row>
    <row r="65" spans="1:11" ht="43.5" customHeight="1" x14ac:dyDescent="0.2">
      <c r="A65" s="92" t="str">
        <f>'Приложение 2'!A60</f>
        <v>Муниципальная программа   "Жилище" на 2024-2030 годы  Ромодановского муниципального района</v>
      </c>
      <c r="B65" s="99" t="s">
        <v>41</v>
      </c>
      <c r="C65" s="99" t="s">
        <v>20</v>
      </c>
      <c r="D65" s="104" t="s">
        <v>41</v>
      </c>
      <c r="E65" s="104" t="s">
        <v>76</v>
      </c>
      <c r="F65" s="104"/>
      <c r="G65" s="104"/>
      <c r="H65" s="101"/>
      <c r="I65" s="102">
        <f>I66</f>
        <v>20</v>
      </c>
      <c r="J65" s="102"/>
      <c r="K65" s="102"/>
    </row>
    <row r="66" spans="1:11" ht="55.5" customHeight="1" x14ac:dyDescent="0.2">
      <c r="A66" s="92" t="str">
        <f>'Приложение 2'!A61</f>
        <v>Подпрограмма «Развитие жилищного строительства и жилищно-коммунального хозяйства в Ромодановском муниципальном районе на 2024-2030 гг.»</v>
      </c>
      <c r="B66" s="99" t="s">
        <v>41</v>
      </c>
      <c r="C66" s="99" t="s">
        <v>20</v>
      </c>
      <c r="D66" s="104" t="s">
        <v>41</v>
      </c>
      <c r="E66" s="104" t="s">
        <v>9</v>
      </c>
      <c r="F66" s="104"/>
      <c r="G66" s="104"/>
      <c r="H66" s="101"/>
      <c r="I66" s="102">
        <f>I67</f>
        <v>20</v>
      </c>
      <c r="J66" s="102"/>
      <c r="K66" s="102"/>
    </row>
    <row r="67" spans="1:11" ht="65.25" customHeight="1" x14ac:dyDescent="0.2">
      <c r="A67" s="92" t="str">
        <f>'Приложение 2'!A62</f>
        <v>Основное мероприятие "Подготовка документов территориального планирования, градостроительного зонирования и документации по планировке территории"</v>
      </c>
      <c r="B67" s="99" t="s">
        <v>41</v>
      </c>
      <c r="C67" s="99" t="s">
        <v>20</v>
      </c>
      <c r="D67" s="104" t="s">
        <v>41</v>
      </c>
      <c r="E67" s="104" t="s">
        <v>9</v>
      </c>
      <c r="F67" s="104" t="s">
        <v>33</v>
      </c>
      <c r="G67" s="104"/>
      <c r="H67" s="101"/>
      <c r="I67" s="102">
        <f>I68</f>
        <v>20</v>
      </c>
      <c r="J67" s="102"/>
      <c r="K67" s="102"/>
    </row>
    <row r="68" spans="1:11" ht="102.75" customHeight="1" x14ac:dyDescent="0.2">
      <c r="A68" s="92" t="str">
        <f>'Приложение 2'!A63</f>
        <v>Подготовка описания местоположения границ территориальных зон,проведение мероприятий по разработке (корректировке)документов территориаального планирования и градостроительного зонирования муниципальных образований Республики Мордовия</v>
      </c>
      <c r="B68" s="99" t="s">
        <v>41</v>
      </c>
      <c r="C68" s="99" t="s">
        <v>20</v>
      </c>
      <c r="D68" s="104" t="s">
        <v>41</v>
      </c>
      <c r="E68" s="104" t="s">
        <v>9</v>
      </c>
      <c r="F68" s="104" t="s">
        <v>33</v>
      </c>
      <c r="G68" s="104" t="s">
        <v>203</v>
      </c>
      <c r="H68" s="101"/>
      <c r="I68" s="102">
        <f>I69</f>
        <v>20</v>
      </c>
      <c r="J68" s="102"/>
      <c r="K68" s="102"/>
    </row>
    <row r="69" spans="1:11" ht="37.5" customHeight="1" x14ac:dyDescent="0.2">
      <c r="A69" s="92" t="str">
        <f>'Приложение 2'!A64</f>
        <v>Закупка товаров, работ и услуг для обеспечения государственных (муниципальных) нужд</v>
      </c>
      <c r="B69" s="99" t="s">
        <v>41</v>
      </c>
      <c r="C69" s="99" t="s">
        <v>20</v>
      </c>
      <c r="D69" s="104" t="s">
        <v>41</v>
      </c>
      <c r="E69" s="104" t="s">
        <v>9</v>
      </c>
      <c r="F69" s="104" t="s">
        <v>33</v>
      </c>
      <c r="G69" s="104" t="s">
        <v>203</v>
      </c>
      <c r="H69" s="101" t="s">
        <v>64</v>
      </c>
      <c r="I69" s="102">
        <f>I70</f>
        <v>20</v>
      </c>
      <c r="J69" s="102"/>
      <c r="K69" s="102"/>
    </row>
    <row r="70" spans="1:11" ht="39.75" customHeight="1" x14ac:dyDescent="0.2">
      <c r="A70" s="92" t="str">
        <f>'Приложение 2'!A65</f>
        <v>Иные закупки товаров, работ и услуг для обеспечения государственных (муниципальных) нужд</v>
      </c>
      <c r="B70" s="99" t="s">
        <v>41</v>
      </c>
      <c r="C70" s="99" t="s">
        <v>20</v>
      </c>
      <c r="D70" s="104" t="s">
        <v>41</v>
      </c>
      <c r="E70" s="104" t="s">
        <v>9</v>
      </c>
      <c r="F70" s="104" t="s">
        <v>33</v>
      </c>
      <c r="G70" s="104" t="s">
        <v>203</v>
      </c>
      <c r="H70" s="101" t="s">
        <v>65</v>
      </c>
      <c r="I70" s="102">
        <f>'Приложение 2'!J65</f>
        <v>20</v>
      </c>
      <c r="J70" s="102"/>
      <c r="K70" s="102"/>
    </row>
    <row r="71" spans="1:11" ht="63" customHeight="1" x14ac:dyDescent="0.2">
      <c r="A71" s="92" t="str">
        <f>'Приложение 2'!A66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71" s="99" t="s">
        <v>41</v>
      </c>
      <c r="C71" s="99" t="s">
        <v>20</v>
      </c>
      <c r="D71" s="104" t="s">
        <v>75</v>
      </c>
      <c r="E71" s="104"/>
      <c r="F71" s="104"/>
      <c r="G71" s="104"/>
      <c r="H71" s="101"/>
      <c r="I71" s="102">
        <f>I72</f>
        <v>40</v>
      </c>
      <c r="J71" s="102"/>
      <c r="K71" s="102"/>
    </row>
    <row r="72" spans="1:11" ht="77.25" customHeight="1" x14ac:dyDescent="0.2">
      <c r="A72" s="92" t="str">
        <f>'Приложение 2'!A67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72" s="99" t="s">
        <v>41</v>
      </c>
      <c r="C72" s="99" t="s">
        <v>20</v>
      </c>
      <c r="D72" s="104" t="s">
        <v>75</v>
      </c>
      <c r="E72" s="104" t="s">
        <v>8</v>
      </c>
      <c r="F72" s="104"/>
      <c r="G72" s="104"/>
      <c r="H72" s="101"/>
      <c r="I72" s="102">
        <f>I73</f>
        <v>40</v>
      </c>
      <c r="J72" s="102"/>
      <c r="K72" s="102"/>
    </row>
    <row r="73" spans="1:11" ht="27" customHeight="1" x14ac:dyDescent="0.2">
      <c r="A73" s="92" t="str">
        <f>'Приложение 2'!A68</f>
        <v>Мероприятия по землеустройству и землепользованию</v>
      </c>
      <c r="B73" s="99" t="s">
        <v>41</v>
      </c>
      <c r="C73" s="99" t="s">
        <v>20</v>
      </c>
      <c r="D73" s="104" t="s">
        <v>75</v>
      </c>
      <c r="E73" s="104" t="s">
        <v>8</v>
      </c>
      <c r="F73" s="104" t="s">
        <v>60</v>
      </c>
      <c r="G73" s="104" t="s">
        <v>209</v>
      </c>
      <c r="H73" s="101"/>
      <c r="I73" s="102">
        <f>I74</f>
        <v>40</v>
      </c>
      <c r="J73" s="102"/>
      <c r="K73" s="102"/>
    </row>
    <row r="74" spans="1:11" ht="39.75" customHeight="1" x14ac:dyDescent="0.2">
      <c r="A74" s="92" t="str">
        <f>'Приложение 2'!A69</f>
        <v>Закупка товаров, работ и услуг для обеспечения государственных (муниципальных) нужд</v>
      </c>
      <c r="B74" s="99" t="s">
        <v>41</v>
      </c>
      <c r="C74" s="99" t="s">
        <v>20</v>
      </c>
      <c r="D74" s="104" t="s">
        <v>75</v>
      </c>
      <c r="E74" s="104" t="s">
        <v>8</v>
      </c>
      <c r="F74" s="104" t="s">
        <v>60</v>
      </c>
      <c r="G74" s="104" t="s">
        <v>209</v>
      </c>
      <c r="H74" s="101" t="s">
        <v>64</v>
      </c>
      <c r="I74" s="102">
        <f>I75</f>
        <v>40</v>
      </c>
      <c r="J74" s="102"/>
      <c r="K74" s="102"/>
    </row>
    <row r="75" spans="1:11" ht="39.75" customHeight="1" x14ac:dyDescent="0.2">
      <c r="A75" s="92" t="str">
        <f>'Приложение 2'!A70</f>
        <v>Иные закупки товаров, работ и услуг для обеспечения государственных (муниципальных) нужд</v>
      </c>
      <c r="B75" s="99" t="s">
        <v>41</v>
      </c>
      <c r="C75" s="99" t="s">
        <v>20</v>
      </c>
      <c r="D75" s="104" t="s">
        <v>75</v>
      </c>
      <c r="E75" s="104" t="s">
        <v>8</v>
      </c>
      <c r="F75" s="104" t="s">
        <v>60</v>
      </c>
      <c r="G75" s="104" t="s">
        <v>209</v>
      </c>
      <c r="H75" s="101" t="s">
        <v>65</v>
      </c>
      <c r="I75" s="102">
        <f>'Приложение 2'!J70</f>
        <v>40</v>
      </c>
      <c r="J75" s="102"/>
      <c r="K75" s="102"/>
    </row>
    <row r="76" spans="1:11" ht="16.5" customHeight="1" x14ac:dyDescent="0.2">
      <c r="A76" s="94" t="s">
        <v>55</v>
      </c>
      <c r="B76" s="109" t="s">
        <v>46</v>
      </c>
      <c r="C76" s="99"/>
      <c r="D76" s="104"/>
      <c r="E76" s="104"/>
      <c r="F76" s="104"/>
      <c r="G76" s="104"/>
      <c r="H76" s="101"/>
      <c r="I76" s="98">
        <f>I77</f>
        <v>527.6</v>
      </c>
      <c r="J76" s="98">
        <f t="shared" ref="J76:K76" si="20">J77</f>
        <v>536.29999999999995</v>
      </c>
      <c r="K76" s="98">
        <f t="shared" si="20"/>
        <v>595.70000000000005</v>
      </c>
    </row>
    <row r="77" spans="1:11" x14ac:dyDescent="0.2">
      <c r="A77" s="113" t="s">
        <v>61</v>
      </c>
      <c r="B77" s="99" t="s">
        <v>46</v>
      </c>
      <c r="C77" s="99" t="s">
        <v>50</v>
      </c>
      <c r="D77" s="104"/>
      <c r="E77" s="104"/>
      <c r="F77" s="104"/>
      <c r="G77" s="104"/>
      <c r="H77" s="99"/>
      <c r="I77" s="102">
        <f>I80</f>
        <v>527.6</v>
      </c>
      <c r="J77" s="102">
        <f>J80</f>
        <v>536.29999999999995</v>
      </c>
      <c r="K77" s="102">
        <f>K80</f>
        <v>595.70000000000005</v>
      </c>
    </row>
    <row r="78" spans="1:11" x14ac:dyDescent="0.2">
      <c r="A78" s="128" t="str">
        <f>'Приложение 2'!A71</f>
        <v>Жилищно-коммунальное хозяйство</v>
      </c>
      <c r="B78" s="99" t="s">
        <v>46</v>
      </c>
      <c r="C78" s="99"/>
      <c r="D78" s="104"/>
      <c r="E78" s="104"/>
      <c r="F78" s="104"/>
      <c r="G78" s="104"/>
      <c r="H78" s="99"/>
      <c r="I78" s="102">
        <f>'Приложение 2'!J71</f>
        <v>527.6</v>
      </c>
      <c r="J78" s="102">
        <f>'Приложение 2'!K71</f>
        <v>536.29999999999995</v>
      </c>
      <c r="K78" s="102">
        <f>'Приложение 2'!L71</f>
        <v>595.70000000000005</v>
      </c>
    </row>
    <row r="79" spans="1:11" x14ac:dyDescent="0.2">
      <c r="A79" s="113" t="str">
        <f>'Приложение 2'!A72</f>
        <v>Благоустройство</v>
      </c>
      <c r="B79" s="99" t="s">
        <v>46</v>
      </c>
      <c r="C79" s="99" t="s">
        <v>50</v>
      </c>
      <c r="D79" s="104"/>
      <c r="E79" s="104"/>
      <c r="F79" s="104"/>
      <c r="G79" s="104"/>
      <c r="H79" s="99"/>
      <c r="I79" s="102">
        <f>I80</f>
        <v>527.6</v>
      </c>
      <c r="J79" s="102">
        <f>J80</f>
        <v>536.29999999999995</v>
      </c>
      <c r="K79" s="102">
        <f>K80</f>
        <v>595.70000000000005</v>
      </c>
    </row>
    <row r="80" spans="1:11" ht="65.25" customHeight="1" x14ac:dyDescent="0.2">
      <c r="A80" s="113" t="str">
        <f>'Приложение 2'!A73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80" s="99" t="s">
        <v>46</v>
      </c>
      <c r="C80" s="99" t="s">
        <v>50</v>
      </c>
      <c r="D80" s="104" t="s">
        <v>17</v>
      </c>
      <c r="E80" s="104"/>
      <c r="F80" s="104"/>
      <c r="G80" s="104"/>
      <c r="H80" s="99"/>
      <c r="I80" s="102">
        <f>I81+I86</f>
        <v>527.6</v>
      </c>
      <c r="J80" s="102">
        <f>J81+J85</f>
        <v>536.29999999999995</v>
      </c>
      <c r="K80" s="102">
        <f>K81+K85</f>
        <v>595.70000000000005</v>
      </c>
    </row>
    <row r="81" spans="1:11" ht="27.75" customHeight="1" x14ac:dyDescent="0.2">
      <c r="A81" s="114" t="str">
        <f>'Приложение 2'!A74</f>
        <v>Основное мероприятие "Благоустройство территории "</v>
      </c>
      <c r="B81" s="99" t="s">
        <v>46</v>
      </c>
      <c r="C81" s="99" t="s">
        <v>50</v>
      </c>
      <c r="D81" s="104" t="s">
        <v>17</v>
      </c>
      <c r="E81" s="104" t="s">
        <v>76</v>
      </c>
      <c r="F81" s="104" t="s">
        <v>165</v>
      </c>
      <c r="G81" s="104"/>
      <c r="H81" s="99"/>
      <c r="I81" s="102">
        <f t="shared" ref="I81:K82" si="21">I82</f>
        <v>420.4</v>
      </c>
      <c r="J81" s="102">
        <f t="shared" si="21"/>
        <v>436.3</v>
      </c>
      <c r="K81" s="102">
        <f t="shared" si="21"/>
        <v>495.7</v>
      </c>
    </row>
    <row r="82" spans="1:11" ht="15" customHeight="1" x14ac:dyDescent="0.2">
      <c r="A82" s="114" t="str">
        <f>'Приложение 2'!A75</f>
        <v>Прочие мероприятия по благоустройству</v>
      </c>
      <c r="B82" s="99" t="s">
        <v>46</v>
      </c>
      <c r="C82" s="99" t="s">
        <v>50</v>
      </c>
      <c r="D82" s="104" t="s">
        <v>17</v>
      </c>
      <c r="E82" s="104" t="s">
        <v>76</v>
      </c>
      <c r="F82" s="104" t="s">
        <v>165</v>
      </c>
      <c r="G82" s="104" t="s">
        <v>118</v>
      </c>
      <c r="H82" s="99"/>
      <c r="I82" s="102">
        <f t="shared" si="21"/>
        <v>420.4</v>
      </c>
      <c r="J82" s="102">
        <f t="shared" si="21"/>
        <v>436.3</v>
      </c>
      <c r="K82" s="102">
        <f t="shared" si="21"/>
        <v>495.7</v>
      </c>
    </row>
    <row r="83" spans="1:11" ht="38.25" x14ac:dyDescent="0.2">
      <c r="A83" s="92" t="s">
        <v>170</v>
      </c>
      <c r="B83" s="99" t="s">
        <v>46</v>
      </c>
      <c r="C83" s="99" t="s">
        <v>50</v>
      </c>
      <c r="D83" s="104" t="s">
        <v>17</v>
      </c>
      <c r="E83" s="104" t="s">
        <v>76</v>
      </c>
      <c r="F83" s="104" t="s">
        <v>165</v>
      </c>
      <c r="G83" s="104" t="s">
        <v>118</v>
      </c>
      <c r="H83" s="99" t="s">
        <v>64</v>
      </c>
      <c r="I83" s="102">
        <f t="shared" ref="I83:K83" si="22">I84</f>
        <v>420.4</v>
      </c>
      <c r="J83" s="102">
        <f t="shared" si="22"/>
        <v>436.3</v>
      </c>
      <c r="K83" s="102">
        <f t="shared" si="22"/>
        <v>495.7</v>
      </c>
    </row>
    <row r="84" spans="1:11" ht="38.25" x14ac:dyDescent="0.2">
      <c r="A84" s="92" t="s">
        <v>42</v>
      </c>
      <c r="B84" s="99" t="s">
        <v>46</v>
      </c>
      <c r="C84" s="99" t="s">
        <v>50</v>
      </c>
      <c r="D84" s="104" t="s">
        <v>17</v>
      </c>
      <c r="E84" s="104" t="s">
        <v>76</v>
      </c>
      <c r="F84" s="104" t="s">
        <v>165</v>
      </c>
      <c r="G84" s="104" t="s">
        <v>118</v>
      </c>
      <c r="H84" s="99" t="s">
        <v>65</v>
      </c>
      <c r="I84" s="102">
        <f>'Приложение 2'!J77</f>
        <v>420.4</v>
      </c>
      <c r="J84" s="102">
        <f>'Приложение 2'!K77</f>
        <v>436.3</v>
      </c>
      <c r="K84" s="102">
        <f>'Приложение 2'!L77</f>
        <v>495.7</v>
      </c>
    </row>
    <row r="85" spans="1:11" ht="29.25" customHeight="1" x14ac:dyDescent="0.2">
      <c r="A85" s="92" t="str">
        <f>'Приложение 2'!A78</f>
        <v>Основное мероприятие " Освещение территории сельского поселения "</v>
      </c>
      <c r="B85" s="99" t="s">
        <v>46</v>
      </c>
      <c r="C85" s="99" t="s">
        <v>50</v>
      </c>
      <c r="D85" s="104" t="s">
        <v>17</v>
      </c>
      <c r="E85" s="104" t="s">
        <v>76</v>
      </c>
      <c r="F85" s="104" t="s">
        <v>167</v>
      </c>
      <c r="G85" s="104"/>
      <c r="H85" s="99"/>
      <c r="I85" s="102">
        <f>I86</f>
        <v>107.2</v>
      </c>
      <c r="J85" s="102">
        <f>J86</f>
        <v>100</v>
      </c>
      <c r="K85" s="102">
        <f>K86</f>
        <v>100</v>
      </c>
    </row>
    <row r="86" spans="1:11" x14ac:dyDescent="0.2">
      <c r="A86" s="113" t="str">
        <f>'Приложение 2'!A79</f>
        <v>Уличное освещение</v>
      </c>
      <c r="B86" s="99" t="s">
        <v>46</v>
      </c>
      <c r="C86" s="99" t="s">
        <v>50</v>
      </c>
      <c r="D86" s="104" t="s">
        <v>17</v>
      </c>
      <c r="E86" s="104" t="s">
        <v>76</v>
      </c>
      <c r="F86" s="104" t="s">
        <v>167</v>
      </c>
      <c r="G86" s="104" t="s">
        <v>116</v>
      </c>
      <c r="H86" s="99"/>
      <c r="I86" s="102">
        <f>I87</f>
        <v>107.2</v>
      </c>
      <c r="J86" s="102">
        <f t="shared" ref="J86:K87" si="23">J87</f>
        <v>100</v>
      </c>
      <c r="K86" s="102">
        <f t="shared" si="23"/>
        <v>100</v>
      </c>
    </row>
    <row r="87" spans="1:11" ht="38.25" x14ac:dyDescent="0.2">
      <c r="A87" s="92" t="s">
        <v>170</v>
      </c>
      <c r="B87" s="99" t="s">
        <v>46</v>
      </c>
      <c r="C87" s="99" t="s">
        <v>50</v>
      </c>
      <c r="D87" s="104" t="s">
        <v>17</v>
      </c>
      <c r="E87" s="104" t="s">
        <v>76</v>
      </c>
      <c r="F87" s="104" t="s">
        <v>167</v>
      </c>
      <c r="G87" s="104" t="s">
        <v>116</v>
      </c>
      <c r="H87" s="99" t="s">
        <v>64</v>
      </c>
      <c r="I87" s="102">
        <f>I88</f>
        <v>107.2</v>
      </c>
      <c r="J87" s="102">
        <f t="shared" si="23"/>
        <v>100</v>
      </c>
      <c r="K87" s="102">
        <f t="shared" si="23"/>
        <v>100</v>
      </c>
    </row>
    <row r="88" spans="1:11" ht="38.25" x14ac:dyDescent="0.2">
      <c r="A88" s="92" t="s">
        <v>42</v>
      </c>
      <c r="B88" s="99" t="s">
        <v>46</v>
      </c>
      <c r="C88" s="99" t="s">
        <v>50</v>
      </c>
      <c r="D88" s="104" t="s">
        <v>17</v>
      </c>
      <c r="E88" s="104" t="s">
        <v>76</v>
      </c>
      <c r="F88" s="104" t="s">
        <v>167</v>
      </c>
      <c r="G88" s="104" t="s">
        <v>116</v>
      </c>
      <c r="H88" s="99" t="s">
        <v>65</v>
      </c>
      <c r="I88" s="102">
        <f>'Приложение 2'!J81</f>
        <v>107.2</v>
      </c>
      <c r="J88" s="102">
        <f>'Приложение 2'!K81</f>
        <v>100</v>
      </c>
      <c r="K88" s="102">
        <f>'Приложение 2'!L81</f>
        <v>100</v>
      </c>
    </row>
    <row r="89" spans="1:11" x14ac:dyDescent="0.2">
      <c r="A89" s="94" t="s">
        <v>56</v>
      </c>
      <c r="B89" s="95" t="s">
        <v>17</v>
      </c>
      <c r="C89" s="99"/>
      <c r="D89" s="104"/>
      <c r="E89" s="104"/>
      <c r="F89" s="104"/>
      <c r="G89" s="104"/>
      <c r="H89" s="101"/>
      <c r="I89" s="98">
        <f t="shared" ref="I89:K96" si="24">I90</f>
        <v>105.3</v>
      </c>
      <c r="J89" s="126">
        <f t="shared" si="24"/>
        <v>92.3</v>
      </c>
      <c r="K89" s="98">
        <f t="shared" si="24"/>
        <v>92.3</v>
      </c>
    </row>
    <row r="90" spans="1:11" x14ac:dyDescent="0.2">
      <c r="A90" s="92" t="s">
        <v>57</v>
      </c>
      <c r="B90" s="99" t="s">
        <v>17</v>
      </c>
      <c r="C90" s="99" t="s">
        <v>33</v>
      </c>
      <c r="D90" s="104"/>
      <c r="E90" s="104"/>
      <c r="F90" s="104"/>
      <c r="G90" s="104"/>
      <c r="H90" s="101"/>
      <c r="I90" s="102">
        <f>I93</f>
        <v>105.3</v>
      </c>
      <c r="J90" s="102">
        <f>J93</f>
        <v>92.3</v>
      </c>
      <c r="K90" s="102">
        <f>K93</f>
        <v>92.3</v>
      </c>
    </row>
    <row r="91" spans="1:11" x14ac:dyDescent="0.2">
      <c r="A91" s="92" t="str">
        <f>'Приложение 2'!A82</f>
        <v>Социальная политика</v>
      </c>
      <c r="B91" s="99" t="s">
        <v>17</v>
      </c>
      <c r="C91" s="99"/>
      <c r="D91" s="104"/>
      <c r="E91" s="104"/>
      <c r="F91" s="104"/>
      <c r="G91" s="104"/>
      <c r="H91" s="101"/>
      <c r="I91" s="102">
        <f>'Приложение 2'!J82</f>
        <v>105.3</v>
      </c>
      <c r="J91" s="102">
        <f>'Приложение 2'!K82</f>
        <v>92.3</v>
      </c>
      <c r="K91" s="102">
        <f>'Приложение 2'!L82</f>
        <v>92.3</v>
      </c>
    </row>
    <row r="92" spans="1:11" x14ac:dyDescent="0.2">
      <c r="A92" s="92" t="str">
        <f>'Приложение 2'!A83</f>
        <v xml:space="preserve"> Пенсионное обеспечение</v>
      </c>
      <c r="B92" s="99" t="s">
        <v>17</v>
      </c>
      <c r="C92" s="99" t="s">
        <v>33</v>
      </c>
      <c r="D92" s="104"/>
      <c r="E92" s="104"/>
      <c r="F92" s="104"/>
      <c r="G92" s="104"/>
      <c r="H92" s="101"/>
      <c r="I92" s="102">
        <f>I93</f>
        <v>105.3</v>
      </c>
      <c r="J92" s="102">
        <f>J93</f>
        <v>92.3</v>
      </c>
      <c r="K92" s="102">
        <f>K93</f>
        <v>92.3</v>
      </c>
    </row>
    <row r="93" spans="1:11" ht="64.5" customHeight="1" x14ac:dyDescent="0.2">
      <c r="A93" s="92" t="str">
        <f>'Приложение 2'!A84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93" s="99" t="s">
        <v>17</v>
      </c>
      <c r="C93" s="99" t="s">
        <v>33</v>
      </c>
      <c r="D93" s="104" t="s">
        <v>75</v>
      </c>
      <c r="E93" s="104"/>
      <c r="F93" s="104"/>
      <c r="G93" s="104"/>
      <c r="H93" s="101"/>
      <c r="I93" s="102">
        <f t="shared" si="24"/>
        <v>105.3</v>
      </c>
      <c r="J93" s="102">
        <f t="shared" si="24"/>
        <v>92.3</v>
      </c>
      <c r="K93" s="102">
        <f t="shared" si="24"/>
        <v>92.3</v>
      </c>
    </row>
    <row r="94" spans="1:11" ht="79.5" customHeight="1" x14ac:dyDescent="0.2">
      <c r="A94" s="92" t="str">
        <f>'Приложение 2'!A85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94" s="99" t="s">
        <v>17</v>
      </c>
      <c r="C94" s="99" t="s">
        <v>33</v>
      </c>
      <c r="D94" s="104" t="s">
        <v>75</v>
      </c>
      <c r="E94" s="104" t="s">
        <v>8</v>
      </c>
      <c r="F94" s="104"/>
      <c r="G94" s="104"/>
      <c r="H94" s="101"/>
      <c r="I94" s="102">
        <f>I95</f>
        <v>105.3</v>
      </c>
      <c r="J94" s="102">
        <f>J95</f>
        <v>92.3</v>
      </c>
      <c r="K94" s="102">
        <f>K95</f>
        <v>92.3</v>
      </c>
    </row>
    <row r="95" spans="1:11" ht="25.5" x14ac:dyDescent="0.2">
      <c r="A95" s="92" t="s">
        <v>58</v>
      </c>
      <c r="B95" s="99" t="s">
        <v>17</v>
      </c>
      <c r="C95" s="99" t="s">
        <v>33</v>
      </c>
      <c r="D95" s="104" t="s">
        <v>75</v>
      </c>
      <c r="E95" s="104" t="s">
        <v>8</v>
      </c>
      <c r="F95" s="104" t="s">
        <v>60</v>
      </c>
      <c r="G95" s="104" t="s">
        <v>78</v>
      </c>
      <c r="H95" s="101"/>
      <c r="I95" s="102">
        <f t="shared" si="24"/>
        <v>105.3</v>
      </c>
      <c r="J95" s="102">
        <f t="shared" si="24"/>
        <v>92.3</v>
      </c>
      <c r="K95" s="102">
        <f t="shared" si="24"/>
        <v>92.3</v>
      </c>
    </row>
    <row r="96" spans="1:11" ht="25.5" x14ac:dyDescent="0.2">
      <c r="A96" s="92" t="s">
        <v>52</v>
      </c>
      <c r="B96" s="99" t="s">
        <v>17</v>
      </c>
      <c r="C96" s="99" t="s">
        <v>33</v>
      </c>
      <c r="D96" s="104" t="s">
        <v>75</v>
      </c>
      <c r="E96" s="104" t="s">
        <v>8</v>
      </c>
      <c r="F96" s="104" t="s">
        <v>60</v>
      </c>
      <c r="G96" s="104" t="s">
        <v>78</v>
      </c>
      <c r="H96" s="101" t="s">
        <v>69</v>
      </c>
      <c r="I96" s="102">
        <f>I97</f>
        <v>105.3</v>
      </c>
      <c r="J96" s="102">
        <f t="shared" si="24"/>
        <v>92.3</v>
      </c>
      <c r="K96" s="102">
        <f t="shared" si="24"/>
        <v>92.3</v>
      </c>
    </row>
    <row r="97" spans="1:11" ht="25.5" x14ac:dyDescent="0.2">
      <c r="A97" s="92" t="s">
        <v>59</v>
      </c>
      <c r="B97" s="99" t="s">
        <v>17</v>
      </c>
      <c r="C97" s="99" t="s">
        <v>33</v>
      </c>
      <c r="D97" s="104" t="s">
        <v>75</v>
      </c>
      <c r="E97" s="104" t="s">
        <v>8</v>
      </c>
      <c r="F97" s="104" t="s">
        <v>60</v>
      </c>
      <c r="G97" s="104" t="s">
        <v>78</v>
      </c>
      <c r="H97" s="101" t="s">
        <v>70</v>
      </c>
      <c r="I97" s="102">
        <f>'Приложение 2'!J88</f>
        <v>105.3</v>
      </c>
      <c r="J97" s="102">
        <f>'Приложение 2'!K88</f>
        <v>92.3</v>
      </c>
      <c r="K97" s="102">
        <f>'Приложение 2'!L88</f>
        <v>92.3</v>
      </c>
    </row>
    <row r="98" spans="1:11" x14ac:dyDescent="0.2">
      <c r="A98" s="94" t="str">
        <f>'Приложение 2'!A89</f>
        <v xml:space="preserve"> Условно утвержденные расходы </v>
      </c>
      <c r="B98" s="95" t="s">
        <v>139</v>
      </c>
      <c r="C98" s="99"/>
      <c r="D98" s="104"/>
      <c r="E98" s="104"/>
      <c r="F98" s="104"/>
      <c r="G98" s="104"/>
      <c r="H98" s="125"/>
      <c r="I98" s="105"/>
      <c r="J98" s="126">
        <f>'Приложение 2'!K89</f>
        <v>74.5</v>
      </c>
      <c r="K98" s="126">
        <f>'Приложение 2'!L89</f>
        <v>152.5</v>
      </c>
    </row>
    <row r="99" spans="1:11" x14ac:dyDescent="0.2">
      <c r="A99" s="92" t="str">
        <f>'Приложение 2'!A90</f>
        <v xml:space="preserve"> Условно утвержденные расходы </v>
      </c>
      <c r="B99" s="99" t="s">
        <v>139</v>
      </c>
      <c r="C99" s="99" t="s">
        <v>139</v>
      </c>
      <c r="D99" s="104"/>
      <c r="E99" s="104"/>
      <c r="F99" s="104"/>
      <c r="G99" s="104"/>
      <c r="H99" s="101"/>
      <c r="I99" s="102"/>
      <c r="J99" s="102">
        <f>'Приложение 2'!K90</f>
        <v>74.5</v>
      </c>
      <c r="K99" s="102">
        <f>'Приложение 2'!L90</f>
        <v>152.5</v>
      </c>
    </row>
    <row r="100" spans="1:11" x14ac:dyDescent="0.2">
      <c r="A100" s="92" t="str">
        <f>'Приложение 2'!A89</f>
        <v xml:space="preserve"> Условно утвержденные расходы </v>
      </c>
      <c r="B100" s="99" t="s">
        <v>139</v>
      </c>
      <c r="C100" s="99"/>
      <c r="D100" s="104"/>
      <c r="E100" s="104"/>
      <c r="F100" s="104"/>
      <c r="G100" s="104"/>
      <c r="H100" s="101"/>
      <c r="I100" s="102"/>
      <c r="J100" s="102">
        <f>'Приложение 2'!K89</f>
        <v>74.5</v>
      </c>
      <c r="K100" s="102">
        <f>'Приложение 2'!L89</f>
        <v>152.5</v>
      </c>
    </row>
    <row r="101" spans="1:11" x14ac:dyDescent="0.2">
      <c r="A101" s="92" t="str">
        <f>'Приложение 2'!A90</f>
        <v xml:space="preserve"> Условно утвержденные расходы </v>
      </c>
      <c r="B101" s="99" t="s">
        <v>139</v>
      </c>
      <c r="C101" s="99" t="s">
        <v>139</v>
      </c>
      <c r="D101" s="104"/>
      <c r="E101" s="104"/>
      <c r="F101" s="104"/>
      <c r="G101" s="104"/>
      <c r="H101" s="101"/>
      <c r="I101" s="102"/>
      <c r="J101" s="102">
        <f>J102</f>
        <v>74.5</v>
      </c>
      <c r="K101" s="102">
        <f>K102</f>
        <v>152.5</v>
      </c>
    </row>
    <row r="102" spans="1:11" ht="51" customHeight="1" x14ac:dyDescent="0.2">
      <c r="A102" s="92" t="str">
        <f>'Приложение 2'!A91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02" s="99" t="s">
        <v>139</v>
      </c>
      <c r="C102" s="99" t="s">
        <v>139</v>
      </c>
      <c r="D102" s="104" t="s">
        <v>140</v>
      </c>
      <c r="E102" s="104"/>
      <c r="F102" s="104"/>
      <c r="G102" s="104"/>
      <c r="H102" s="101"/>
      <c r="I102" s="102"/>
      <c r="J102" s="102">
        <f>'Приложение 2'!K91</f>
        <v>74.5</v>
      </c>
      <c r="K102" s="102">
        <f>'Приложение 2'!L91</f>
        <v>152.5</v>
      </c>
    </row>
    <row r="103" spans="1:11" x14ac:dyDescent="0.2">
      <c r="A103" s="92" t="str">
        <f>'Приложение 2'!A92</f>
        <v xml:space="preserve"> Высшее должностное лицо  </v>
      </c>
      <c r="B103" s="99" t="s">
        <v>139</v>
      </c>
      <c r="C103" s="99" t="s">
        <v>139</v>
      </c>
      <c r="D103" s="104" t="s">
        <v>140</v>
      </c>
      <c r="E103" s="104" t="s">
        <v>8</v>
      </c>
      <c r="F103" s="104"/>
      <c r="G103" s="104"/>
      <c r="H103" s="101"/>
      <c r="I103" s="102"/>
      <c r="J103" s="102">
        <f>'Приложение 2'!K92</f>
        <v>74.5</v>
      </c>
      <c r="K103" s="102">
        <f>'Приложение 2'!L92</f>
        <v>152.5</v>
      </c>
    </row>
    <row r="104" spans="1:11" x14ac:dyDescent="0.2">
      <c r="A104" s="92" t="str">
        <f>'Приложение 2'!A93</f>
        <v xml:space="preserve"> Условно утвержденные расходы </v>
      </c>
      <c r="B104" s="99" t="s">
        <v>139</v>
      </c>
      <c r="C104" s="99" t="s">
        <v>139</v>
      </c>
      <c r="D104" s="104" t="s">
        <v>140</v>
      </c>
      <c r="E104" s="104" t="s">
        <v>8</v>
      </c>
      <c r="F104" s="104" t="s">
        <v>60</v>
      </c>
      <c r="G104" s="104" t="s">
        <v>141</v>
      </c>
      <c r="H104" s="101"/>
      <c r="I104" s="102"/>
      <c r="J104" s="102">
        <f>'Приложение 2'!K93</f>
        <v>74.5</v>
      </c>
      <c r="K104" s="102">
        <f>'Приложение 2'!L93</f>
        <v>152.5</v>
      </c>
    </row>
    <row r="105" spans="1:11" x14ac:dyDescent="0.2">
      <c r="A105" s="92" t="str">
        <f>'Приложение 2'!A94</f>
        <v xml:space="preserve"> Иные бюджетные ассигнования </v>
      </c>
      <c r="B105" s="99" t="s">
        <v>139</v>
      </c>
      <c r="C105" s="99" t="s">
        <v>139</v>
      </c>
      <c r="D105" s="104" t="s">
        <v>140</v>
      </c>
      <c r="E105" s="104" t="s">
        <v>8</v>
      </c>
      <c r="F105" s="104" t="s">
        <v>60</v>
      </c>
      <c r="G105" s="104" t="s">
        <v>141</v>
      </c>
      <c r="H105" s="101" t="s">
        <v>66</v>
      </c>
      <c r="I105" s="102"/>
      <c r="J105" s="102">
        <f>'Приложение 2'!K94</f>
        <v>74.5</v>
      </c>
      <c r="K105" s="102">
        <f>'Приложение 2'!L94</f>
        <v>152.5</v>
      </c>
    </row>
    <row r="106" spans="1:11" x14ac:dyDescent="0.2">
      <c r="A106" s="92" t="str">
        <f>'Приложение 2'!A95</f>
        <v xml:space="preserve"> Резервные средства </v>
      </c>
      <c r="B106" s="99" t="s">
        <v>139</v>
      </c>
      <c r="C106" s="99" t="s">
        <v>139</v>
      </c>
      <c r="D106" s="104" t="s">
        <v>140</v>
      </c>
      <c r="E106" s="104" t="s">
        <v>8</v>
      </c>
      <c r="F106" s="104" t="s">
        <v>60</v>
      </c>
      <c r="G106" s="104" t="s">
        <v>141</v>
      </c>
      <c r="H106" s="101" t="s">
        <v>68</v>
      </c>
      <c r="I106" s="102"/>
      <c r="J106" s="102">
        <f>'Приложение 2'!K95</f>
        <v>74.5</v>
      </c>
      <c r="K106" s="102">
        <f>'Приложение 2'!L95</f>
        <v>152.5</v>
      </c>
    </row>
  </sheetData>
  <autoFilter ref="A1:K106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5232A067-45BE-4683-87A2-CAA74CBB4E10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E337EC64-D493-42C7-B662-11D50D702FA2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0">
    <cfRule type="expression" dxfId="12" priority="10" stopIfTrue="1">
      <formula>$F50=""</formula>
    </cfRule>
    <cfRule type="expression" dxfId="11" priority="11" stopIfTrue="1">
      <formula>#REF!&lt;&gt;""</formula>
    </cfRule>
    <cfRule type="expression" dxfId="10" priority="12" stopIfTrue="1">
      <formula>AND($G50="",$F50&lt;&gt;"")</formula>
    </cfRule>
    <cfRule type="expression" dxfId="9" priority="19" stopIfTrue="1">
      <formula>$F50=""</formula>
    </cfRule>
    <cfRule type="expression" dxfId="8" priority="20" stopIfTrue="1">
      <formula>#REF!&lt;&gt;""</formula>
    </cfRule>
    <cfRule type="expression" dxfId="7" priority="21" stopIfTrue="1">
      <formula>AND($G50="",$F50&lt;&gt;"")</formula>
    </cfRule>
  </conditionalFormatting>
  <conditionalFormatting sqref="B18:C18">
    <cfRule type="expression" dxfId="6" priority="1" stopIfTrue="1">
      <formula>$F18=""</formula>
    </cfRule>
    <cfRule type="expression" dxfId="5" priority="2" stopIfTrue="1">
      <formula>#REF!&lt;&gt;""</formula>
    </cfRule>
    <cfRule type="expression" dxfId="4" priority="3" stopIfTrue="1">
      <formula>AND($G18="",$F18&lt;&gt;"")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4"/>
  <sheetViews>
    <sheetView tabSelected="1" view="pageBreakPreview" topLeftCell="A4" zoomScaleSheetLayoutView="100" workbookViewId="0">
      <selection activeCell="R112" sqref="R112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0.1640625" customWidth="1"/>
    <col min="11" max="11" width="11" customWidth="1"/>
    <col min="12" max="12" width="12.1640625" customWidth="1"/>
    <col min="14" max="14" width="15.6640625" bestFit="1" customWidth="1"/>
  </cols>
  <sheetData>
    <row r="1" spans="1:12" ht="320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7" t="s">
        <v>196</v>
      </c>
      <c r="J1" s="148"/>
      <c r="K1" s="148"/>
      <c r="L1" s="148"/>
    </row>
    <row r="2" spans="1:12" ht="129.75" customHeight="1" x14ac:dyDescent="0.2">
      <c r="A2" s="149" t="s">
        <v>183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0" t="s">
        <v>1</v>
      </c>
      <c r="J3" s="150"/>
      <c r="K3" s="150"/>
      <c r="L3" s="150"/>
    </row>
    <row r="4" spans="1:12" ht="19.5" customHeight="1" x14ac:dyDescent="0.2">
      <c r="A4" s="151" t="s">
        <v>2</v>
      </c>
      <c r="B4" s="151" t="s">
        <v>5</v>
      </c>
      <c r="C4" s="151"/>
      <c r="D4" s="151"/>
      <c r="E4" s="151"/>
      <c r="F4" s="151" t="s">
        <v>22</v>
      </c>
      <c r="G4" s="151" t="s">
        <v>3</v>
      </c>
      <c r="H4" s="151" t="s">
        <v>4</v>
      </c>
      <c r="I4" s="151" t="s">
        <v>21</v>
      </c>
      <c r="J4" s="151" t="s">
        <v>7</v>
      </c>
      <c r="K4" s="151"/>
      <c r="L4" s="151"/>
    </row>
    <row r="5" spans="1:12" ht="14.85" customHeight="1" x14ac:dyDescent="0.2">
      <c r="A5" s="151" t="s">
        <v>0</v>
      </c>
      <c r="B5" s="151" t="s">
        <v>0</v>
      </c>
      <c r="C5" s="151"/>
      <c r="D5" s="151"/>
      <c r="E5" s="151"/>
      <c r="F5" s="151" t="s">
        <v>0</v>
      </c>
      <c r="G5" s="151" t="s">
        <v>0</v>
      </c>
      <c r="H5" s="151" t="s">
        <v>0</v>
      </c>
      <c r="I5" s="151" t="s">
        <v>0</v>
      </c>
      <c r="J5" s="71" t="s">
        <v>152</v>
      </c>
      <c r="K5" s="71" t="s">
        <v>172</v>
      </c>
      <c r="L5" s="71" t="s">
        <v>180</v>
      </c>
    </row>
    <row r="6" spans="1:12" ht="13.7" customHeight="1" x14ac:dyDescent="0.2">
      <c r="A6" s="69" t="s">
        <v>8</v>
      </c>
      <c r="B6" s="69" t="s">
        <v>9</v>
      </c>
      <c r="C6" s="69" t="s">
        <v>10</v>
      </c>
      <c r="D6" s="69" t="s">
        <v>11</v>
      </c>
      <c r="E6" s="69" t="s">
        <v>12</v>
      </c>
      <c r="F6" s="69" t="s">
        <v>13</v>
      </c>
      <c r="G6" s="69" t="s">
        <v>14</v>
      </c>
      <c r="H6" s="69" t="s">
        <v>15</v>
      </c>
      <c r="I6" s="69" t="s">
        <v>16</v>
      </c>
      <c r="J6" s="69" t="s">
        <v>17</v>
      </c>
      <c r="K6" s="69" t="s">
        <v>18</v>
      </c>
      <c r="L6" s="69" t="s">
        <v>20</v>
      </c>
    </row>
    <row r="7" spans="1:12" ht="13.7" customHeight="1" x14ac:dyDescent="0.2">
      <c r="A7" s="129" t="s">
        <v>19</v>
      </c>
      <c r="B7" s="130" t="s">
        <v>0</v>
      </c>
      <c r="C7" s="130" t="s">
        <v>0</v>
      </c>
      <c r="D7" s="130" t="s">
        <v>0</v>
      </c>
      <c r="E7" s="130" t="s">
        <v>0</v>
      </c>
      <c r="F7" s="130" t="s">
        <v>0</v>
      </c>
      <c r="G7" s="130" t="s">
        <v>0</v>
      </c>
      <c r="H7" s="130" t="s">
        <v>0</v>
      </c>
      <c r="I7" s="130" t="s">
        <v>0</v>
      </c>
      <c r="J7" s="131">
        <f>J17+J32+J40+J72+J8</f>
        <v>5256.2999999999993</v>
      </c>
      <c r="K7" s="131">
        <f>K17+K32+K40+K72</f>
        <v>3452.8999999999996</v>
      </c>
      <c r="L7" s="131">
        <f>L17+L32+L40+L72</f>
        <v>3537.6000000000004</v>
      </c>
    </row>
    <row r="8" spans="1:12" ht="36.75" customHeight="1" x14ac:dyDescent="0.2">
      <c r="A8" s="132" t="str">
        <f>'Приложение 2'!A60</f>
        <v>Муниципальная программа   "Жилище" на 2024-2030 годы  Ромодановского муниципального района</v>
      </c>
      <c r="B8" s="133" t="s">
        <v>41</v>
      </c>
      <c r="C8" s="130"/>
      <c r="D8" s="130"/>
      <c r="E8" s="130"/>
      <c r="F8" s="130"/>
      <c r="G8" s="130"/>
      <c r="H8" s="130"/>
      <c r="I8" s="130"/>
      <c r="J8" s="134">
        <f t="shared" ref="J8:J15" si="0">J9</f>
        <v>20</v>
      </c>
      <c r="K8" s="131"/>
      <c r="L8" s="131"/>
    </row>
    <row r="9" spans="1:12" ht="62.25" customHeight="1" x14ac:dyDescent="0.2">
      <c r="A9" s="132" t="str">
        <f>'Приложение 2'!A61</f>
        <v>Подпрограмма «Развитие жилищного строительства и жилищно-коммунального хозяйства в Ромодановском муниципальном районе на 2024-2030 гг.»</v>
      </c>
      <c r="B9" s="133" t="s">
        <v>41</v>
      </c>
      <c r="C9" s="130">
        <v>2</v>
      </c>
      <c r="D9" s="130"/>
      <c r="E9" s="130"/>
      <c r="F9" s="130"/>
      <c r="G9" s="130"/>
      <c r="H9" s="130"/>
      <c r="I9" s="130"/>
      <c r="J9" s="134">
        <f t="shared" si="0"/>
        <v>20</v>
      </c>
      <c r="K9" s="131"/>
      <c r="L9" s="131"/>
    </row>
    <row r="10" spans="1:12" ht="62.25" customHeight="1" x14ac:dyDescent="0.2">
      <c r="A10" s="132" t="str">
        <f>'Приложение 2'!A62</f>
        <v>Основное мероприятие "Подготовка документов территориального планирования, градостроительного зонирования и документации по планировке территории"</v>
      </c>
      <c r="B10" s="133" t="s">
        <v>41</v>
      </c>
      <c r="C10" s="130">
        <v>2</v>
      </c>
      <c r="D10" s="133" t="s">
        <v>33</v>
      </c>
      <c r="E10" s="130"/>
      <c r="F10" s="130"/>
      <c r="G10" s="130"/>
      <c r="H10" s="130"/>
      <c r="I10" s="130"/>
      <c r="J10" s="134">
        <f t="shared" si="0"/>
        <v>20</v>
      </c>
      <c r="K10" s="131"/>
      <c r="L10" s="131"/>
    </row>
    <row r="11" spans="1:12" ht="101.25" customHeight="1" x14ac:dyDescent="0.2">
      <c r="A11" s="132" t="str">
        <f>'Приложение 2'!A63</f>
        <v>Подготовка описания местоположения границ территориальных зон,проведение мероприятий по разработке (корректировке)документов территориаального планирования и градостроительного зонирования муниципальных образований Республики Мордовия</v>
      </c>
      <c r="B11" s="133" t="s">
        <v>41</v>
      </c>
      <c r="C11" s="130">
        <v>2</v>
      </c>
      <c r="D11" s="133" t="s">
        <v>33</v>
      </c>
      <c r="E11" s="130" t="s">
        <v>203</v>
      </c>
      <c r="F11" s="130"/>
      <c r="G11" s="130"/>
      <c r="H11" s="130"/>
      <c r="I11" s="130"/>
      <c r="J11" s="134">
        <f t="shared" si="0"/>
        <v>20</v>
      </c>
      <c r="K11" s="131"/>
      <c r="L11" s="131"/>
    </row>
    <row r="12" spans="1:12" ht="37.5" customHeight="1" x14ac:dyDescent="0.2">
      <c r="A12" s="132" t="str">
        <f>'Приложение 2'!A64</f>
        <v>Закупка товаров, работ и услуг для обеспечения государственных (муниципальных) нужд</v>
      </c>
      <c r="B12" s="133" t="s">
        <v>41</v>
      </c>
      <c r="C12" s="130">
        <v>2</v>
      </c>
      <c r="D12" s="133" t="s">
        <v>33</v>
      </c>
      <c r="E12" s="130" t="s">
        <v>203</v>
      </c>
      <c r="F12" s="130">
        <v>200</v>
      </c>
      <c r="G12" s="130"/>
      <c r="H12" s="130"/>
      <c r="I12" s="130"/>
      <c r="J12" s="134">
        <f t="shared" si="0"/>
        <v>20</v>
      </c>
      <c r="K12" s="131"/>
      <c r="L12" s="131"/>
    </row>
    <row r="13" spans="1:12" ht="36.75" customHeight="1" x14ac:dyDescent="0.2">
      <c r="A13" s="132" t="str">
        <f>'Приложение 2'!A65</f>
        <v>Иные закупки товаров, работ и услуг для обеспечения государственных (муниципальных) нужд</v>
      </c>
      <c r="B13" s="133" t="s">
        <v>41</v>
      </c>
      <c r="C13" s="130">
        <v>2</v>
      </c>
      <c r="D13" s="133" t="s">
        <v>33</v>
      </c>
      <c r="E13" s="130" t="s">
        <v>203</v>
      </c>
      <c r="F13" s="130">
        <v>240</v>
      </c>
      <c r="G13" s="130"/>
      <c r="H13" s="130"/>
      <c r="I13" s="130"/>
      <c r="J13" s="134">
        <f t="shared" si="0"/>
        <v>20</v>
      </c>
      <c r="K13" s="131"/>
      <c r="L13" s="131"/>
    </row>
    <row r="14" spans="1:12" ht="12.75" customHeight="1" x14ac:dyDescent="0.2">
      <c r="A14" s="132" t="str">
        <f>'Приложение 2'!A52</f>
        <v>Национальная экономика</v>
      </c>
      <c r="B14" s="133" t="s">
        <v>41</v>
      </c>
      <c r="C14" s="130">
        <v>2</v>
      </c>
      <c r="D14" s="133" t="s">
        <v>33</v>
      </c>
      <c r="E14" s="130" t="s">
        <v>203</v>
      </c>
      <c r="F14" s="130">
        <v>240</v>
      </c>
      <c r="G14" s="133" t="s">
        <v>41</v>
      </c>
      <c r="H14" s="130"/>
      <c r="I14" s="130"/>
      <c r="J14" s="134">
        <f t="shared" si="0"/>
        <v>20</v>
      </c>
      <c r="K14" s="131"/>
      <c r="L14" s="131"/>
    </row>
    <row r="15" spans="1:12" ht="25.5" customHeight="1" x14ac:dyDescent="0.2">
      <c r="A15" s="132" t="str">
        <f>'Приложение 2'!A59</f>
        <v>Другие вопросы в облости национальной экономики</v>
      </c>
      <c r="B15" s="133" t="s">
        <v>41</v>
      </c>
      <c r="C15" s="130">
        <v>2</v>
      </c>
      <c r="D15" s="133" t="s">
        <v>33</v>
      </c>
      <c r="E15" s="130" t="s">
        <v>203</v>
      </c>
      <c r="F15" s="130">
        <v>240</v>
      </c>
      <c r="G15" s="133" t="s">
        <v>41</v>
      </c>
      <c r="H15" s="130">
        <v>12</v>
      </c>
      <c r="I15" s="130"/>
      <c r="J15" s="134">
        <f t="shared" si="0"/>
        <v>20</v>
      </c>
      <c r="K15" s="131"/>
      <c r="L15" s="131"/>
    </row>
    <row r="16" spans="1:12" ht="45.75" customHeight="1" x14ac:dyDescent="0.2">
      <c r="A16" s="132" t="str">
        <f>A24</f>
        <v>Администрация Белозерьевского сельского поселения Ромодановского муниципального района Республики Мордовия</v>
      </c>
      <c r="B16" s="133" t="s">
        <v>41</v>
      </c>
      <c r="C16" s="130">
        <v>2</v>
      </c>
      <c r="D16" s="133" t="s">
        <v>33</v>
      </c>
      <c r="E16" s="130" t="s">
        <v>203</v>
      </c>
      <c r="F16" s="130">
        <v>240</v>
      </c>
      <c r="G16" s="133" t="s">
        <v>41</v>
      </c>
      <c r="H16" s="130">
        <v>12</v>
      </c>
      <c r="I16" s="130">
        <v>911</v>
      </c>
      <c r="J16" s="134">
        <f>'Приложение 2'!J65</f>
        <v>20</v>
      </c>
      <c r="K16" s="131"/>
      <c r="L16" s="131"/>
    </row>
    <row r="17" spans="1:12" ht="78.75" customHeight="1" x14ac:dyDescent="0.2">
      <c r="A17" s="113" t="str">
        <f>'Приложение 2'!A73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17" s="135" t="s">
        <v>17</v>
      </c>
      <c r="C17" s="135"/>
      <c r="D17" s="135"/>
      <c r="E17" s="135"/>
      <c r="F17" s="125"/>
      <c r="G17" s="136"/>
      <c r="H17" s="136"/>
      <c r="I17" s="136"/>
      <c r="J17" s="134">
        <f>J18+J25</f>
        <v>527.6</v>
      </c>
      <c r="K17" s="134">
        <f>K18+K25</f>
        <v>536.29999999999995</v>
      </c>
      <c r="L17" s="134">
        <f>L18+L25</f>
        <v>595.70000000000005</v>
      </c>
    </row>
    <row r="18" spans="1:12" ht="28.5" customHeight="1" x14ac:dyDescent="0.2">
      <c r="A18" s="114" t="str">
        <f>'Приложение 2'!A74</f>
        <v>Основное мероприятие "Благоустройство территории "</v>
      </c>
      <c r="B18" s="135" t="s">
        <v>17</v>
      </c>
      <c r="C18" s="135" t="s">
        <v>76</v>
      </c>
      <c r="D18" s="135" t="s">
        <v>165</v>
      </c>
      <c r="E18" s="135"/>
      <c r="F18" s="103"/>
      <c r="G18" s="137"/>
      <c r="H18" s="137"/>
      <c r="I18" s="137"/>
      <c r="J18" s="134">
        <f t="shared" ref="J18:L19" si="1">J19</f>
        <v>420.4</v>
      </c>
      <c r="K18" s="134">
        <f t="shared" si="1"/>
        <v>436.3</v>
      </c>
      <c r="L18" s="134">
        <f t="shared" si="1"/>
        <v>495.7</v>
      </c>
    </row>
    <row r="19" spans="1:12" ht="27" customHeight="1" x14ac:dyDescent="0.2">
      <c r="A19" s="114" t="str">
        <f>'Приложение 2'!A75</f>
        <v>Прочие мероприятия по благоустройству</v>
      </c>
      <c r="B19" s="135" t="s">
        <v>17</v>
      </c>
      <c r="C19" s="135" t="s">
        <v>76</v>
      </c>
      <c r="D19" s="135" t="s">
        <v>165</v>
      </c>
      <c r="E19" s="135" t="s">
        <v>118</v>
      </c>
      <c r="F19" s="103"/>
      <c r="G19" s="137"/>
      <c r="H19" s="137"/>
      <c r="I19" s="137"/>
      <c r="J19" s="134">
        <f t="shared" si="1"/>
        <v>420.4</v>
      </c>
      <c r="K19" s="134">
        <f t="shared" si="1"/>
        <v>436.3</v>
      </c>
      <c r="L19" s="134">
        <f t="shared" si="1"/>
        <v>495.7</v>
      </c>
    </row>
    <row r="20" spans="1:12" ht="38.25" customHeight="1" x14ac:dyDescent="0.2">
      <c r="A20" s="93" t="s">
        <v>170</v>
      </c>
      <c r="B20" s="135" t="s">
        <v>17</v>
      </c>
      <c r="C20" s="135" t="s">
        <v>76</v>
      </c>
      <c r="D20" s="135" t="s">
        <v>165</v>
      </c>
      <c r="E20" s="135" t="s">
        <v>118</v>
      </c>
      <c r="F20" s="103" t="s">
        <v>64</v>
      </c>
      <c r="G20" s="137"/>
      <c r="H20" s="137"/>
      <c r="I20" s="137"/>
      <c r="J20" s="134">
        <f t="shared" ref="J20:J23" si="2">J21</f>
        <v>420.4</v>
      </c>
      <c r="K20" s="134">
        <f t="shared" ref="K20:K23" si="3">K21</f>
        <v>436.3</v>
      </c>
      <c r="L20" s="134">
        <f t="shared" ref="L20:L23" si="4">L21</f>
        <v>495.7</v>
      </c>
    </row>
    <row r="21" spans="1:12" ht="38.25" x14ac:dyDescent="0.2">
      <c r="A21" s="93" t="s">
        <v>42</v>
      </c>
      <c r="B21" s="135" t="s">
        <v>17</v>
      </c>
      <c r="C21" s="135" t="s">
        <v>76</v>
      </c>
      <c r="D21" s="135" t="s">
        <v>165</v>
      </c>
      <c r="E21" s="135" t="s">
        <v>118</v>
      </c>
      <c r="F21" s="103" t="s">
        <v>65</v>
      </c>
      <c r="G21" s="137"/>
      <c r="H21" s="137"/>
      <c r="I21" s="137"/>
      <c r="J21" s="134">
        <f t="shared" si="2"/>
        <v>420.4</v>
      </c>
      <c r="K21" s="134">
        <f t="shared" si="3"/>
        <v>436.3</v>
      </c>
      <c r="L21" s="134">
        <f t="shared" si="4"/>
        <v>495.7</v>
      </c>
    </row>
    <row r="22" spans="1:12" ht="15.75" customHeight="1" x14ac:dyDescent="0.2">
      <c r="A22" s="93" t="s">
        <v>55</v>
      </c>
      <c r="B22" s="135" t="s">
        <v>17</v>
      </c>
      <c r="C22" s="135" t="s">
        <v>76</v>
      </c>
      <c r="D22" s="135" t="s">
        <v>165</v>
      </c>
      <c r="E22" s="135" t="s">
        <v>118</v>
      </c>
      <c r="F22" s="103" t="s">
        <v>65</v>
      </c>
      <c r="G22" s="138" t="s">
        <v>46</v>
      </c>
      <c r="H22" s="138"/>
      <c r="I22" s="138"/>
      <c r="J22" s="134">
        <f t="shared" si="2"/>
        <v>420.4</v>
      </c>
      <c r="K22" s="134">
        <f t="shared" si="3"/>
        <v>436.3</v>
      </c>
      <c r="L22" s="134">
        <f t="shared" si="4"/>
        <v>495.7</v>
      </c>
    </row>
    <row r="23" spans="1:12" x14ac:dyDescent="0.2">
      <c r="A23" s="113" t="s">
        <v>61</v>
      </c>
      <c r="B23" s="135" t="s">
        <v>17</v>
      </c>
      <c r="C23" s="135" t="s">
        <v>76</v>
      </c>
      <c r="D23" s="135" t="s">
        <v>165</v>
      </c>
      <c r="E23" s="135" t="s">
        <v>118</v>
      </c>
      <c r="F23" s="103" t="s">
        <v>65</v>
      </c>
      <c r="G23" s="138" t="s">
        <v>46</v>
      </c>
      <c r="H23" s="138" t="s">
        <v>50</v>
      </c>
      <c r="I23" s="138"/>
      <c r="J23" s="134">
        <f t="shared" si="2"/>
        <v>420.4</v>
      </c>
      <c r="K23" s="134">
        <f t="shared" si="3"/>
        <v>436.3</v>
      </c>
      <c r="L23" s="134">
        <f t="shared" si="4"/>
        <v>495.7</v>
      </c>
    </row>
    <row r="24" spans="1:12" ht="51" x14ac:dyDescent="0.2">
      <c r="A24" s="93" t="s">
        <v>147</v>
      </c>
      <c r="B24" s="135" t="s">
        <v>17</v>
      </c>
      <c r="C24" s="135" t="s">
        <v>76</v>
      </c>
      <c r="D24" s="135" t="s">
        <v>165</v>
      </c>
      <c r="E24" s="135" t="s">
        <v>118</v>
      </c>
      <c r="F24" s="103" t="s">
        <v>65</v>
      </c>
      <c r="G24" s="138" t="s">
        <v>46</v>
      </c>
      <c r="H24" s="138" t="s">
        <v>50</v>
      </c>
      <c r="I24" s="138" t="s">
        <v>134</v>
      </c>
      <c r="J24" s="134">
        <f>'Приложение 2'!J77</f>
        <v>420.4</v>
      </c>
      <c r="K24" s="134">
        <f>'Приложение 2'!K77</f>
        <v>436.3</v>
      </c>
      <c r="L24" s="134">
        <f>'Приложение 2'!L77</f>
        <v>495.7</v>
      </c>
    </row>
    <row r="25" spans="1:12" ht="28.5" customHeight="1" x14ac:dyDescent="0.2">
      <c r="A25" s="93" t="str">
        <f>'Приложение 2'!A78</f>
        <v>Основное мероприятие " Освещение территории сельского поселения "</v>
      </c>
      <c r="B25" s="135" t="s">
        <v>17</v>
      </c>
      <c r="C25" s="135" t="s">
        <v>76</v>
      </c>
      <c r="D25" s="135" t="s">
        <v>167</v>
      </c>
      <c r="E25" s="135"/>
      <c r="F25" s="103"/>
      <c r="G25" s="138"/>
      <c r="H25" s="138"/>
      <c r="I25" s="138"/>
      <c r="J25" s="134">
        <f t="shared" ref="J25:L26" si="5">J26</f>
        <v>107.2</v>
      </c>
      <c r="K25" s="134">
        <f t="shared" si="5"/>
        <v>100</v>
      </c>
      <c r="L25" s="134">
        <f t="shared" si="5"/>
        <v>100</v>
      </c>
    </row>
    <row r="26" spans="1:12" ht="13.5" customHeight="1" x14ac:dyDescent="0.2">
      <c r="A26" s="93" t="str">
        <f>'Приложение 2'!A79</f>
        <v>Уличное освещение</v>
      </c>
      <c r="B26" s="135" t="s">
        <v>17</v>
      </c>
      <c r="C26" s="135" t="s">
        <v>76</v>
      </c>
      <c r="D26" s="135" t="s">
        <v>167</v>
      </c>
      <c r="E26" s="135" t="s">
        <v>116</v>
      </c>
      <c r="F26" s="103"/>
      <c r="G26" s="138"/>
      <c r="H26" s="138"/>
      <c r="I26" s="138"/>
      <c r="J26" s="134">
        <f t="shared" si="5"/>
        <v>107.2</v>
      </c>
      <c r="K26" s="134">
        <f t="shared" si="5"/>
        <v>100</v>
      </c>
      <c r="L26" s="134">
        <f t="shared" si="5"/>
        <v>100</v>
      </c>
    </row>
    <row r="27" spans="1:12" ht="38.25" x14ac:dyDescent="0.2">
      <c r="A27" s="93" t="s">
        <v>170</v>
      </c>
      <c r="B27" s="135" t="s">
        <v>17</v>
      </c>
      <c r="C27" s="135" t="s">
        <v>76</v>
      </c>
      <c r="D27" s="135" t="s">
        <v>167</v>
      </c>
      <c r="E27" s="135" t="s">
        <v>116</v>
      </c>
      <c r="F27" s="103" t="s">
        <v>64</v>
      </c>
      <c r="G27" s="137"/>
      <c r="H27" s="137"/>
      <c r="I27" s="137"/>
      <c r="J27" s="134">
        <f t="shared" ref="J27:J30" si="6">J28</f>
        <v>107.2</v>
      </c>
      <c r="K27" s="134">
        <f t="shared" ref="K27:K30" si="7">K28</f>
        <v>100</v>
      </c>
      <c r="L27" s="134">
        <f t="shared" ref="L27:L30" si="8">L28</f>
        <v>100</v>
      </c>
    </row>
    <row r="28" spans="1:12" ht="38.25" x14ac:dyDescent="0.2">
      <c r="A28" s="93" t="s">
        <v>42</v>
      </c>
      <c r="B28" s="135" t="s">
        <v>17</v>
      </c>
      <c r="C28" s="135" t="s">
        <v>76</v>
      </c>
      <c r="D28" s="135" t="s">
        <v>167</v>
      </c>
      <c r="E28" s="135" t="s">
        <v>116</v>
      </c>
      <c r="F28" s="103" t="s">
        <v>65</v>
      </c>
      <c r="G28" s="137"/>
      <c r="H28" s="137"/>
      <c r="I28" s="137"/>
      <c r="J28" s="134">
        <f t="shared" si="6"/>
        <v>107.2</v>
      </c>
      <c r="K28" s="134">
        <f t="shared" si="7"/>
        <v>100</v>
      </c>
      <c r="L28" s="134">
        <f t="shared" si="8"/>
        <v>100</v>
      </c>
    </row>
    <row r="29" spans="1:12" ht="14.25" customHeight="1" x14ac:dyDescent="0.2">
      <c r="A29" s="93" t="s">
        <v>55</v>
      </c>
      <c r="B29" s="135" t="s">
        <v>17</v>
      </c>
      <c r="C29" s="135" t="s">
        <v>76</v>
      </c>
      <c r="D29" s="135" t="s">
        <v>167</v>
      </c>
      <c r="E29" s="135" t="s">
        <v>116</v>
      </c>
      <c r="F29" s="103" t="s">
        <v>65</v>
      </c>
      <c r="G29" s="136" t="s">
        <v>46</v>
      </c>
      <c r="H29" s="136"/>
      <c r="I29" s="136"/>
      <c r="J29" s="134">
        <f t="shared" si="6"/>
        <v>107.2</v>
      </c>
      <c r="K29" s="134">
        <f t="shared" si="7"/>
        <v>100</v>
      </c>
      <c r="L29" s="134">
        <f t="shared" si="8"/>
        <v>100</v>
      </c>
    </row>
    <row r="30" spans="1:12" x14ac:dyDescent="0.2">
      <c r="A30" s="113" t="s">
        <v>61</v>
      </c>
      <c r="B30" s="135" t="s">
        <v>17</v>
      </c>
      <c r="C30" s="135" t="s">
        <v>76</v>
      </c>
      <c r="D30" s="135" t="s">
        <v>167</v>
      </c>
      <c r="E30" s="135" t="s">
        <v>116</v>
      </c>
      <c r="F30" s="103" t="s">
        <v>65</v>
      </c>
      <c r="G30" s="136" t="s">
        <v>46</v>
      </c>
      <c r="H30" s="136" t="s">
        <v>50</v>
      </c>
      <c r="I30" s="136"/>
      <c r="J30" s="134">
        <f t="shared" si="6"/>
        <v>107.2</v>
      </c>
      <c r="K30" s="134">
        <f t="shared" si="7"/>
        <v>100</v>
      </c>
      <c r="L30" s="134">
        <f t="shared" si="8"/>
        <v>100</v>
      </c>
    </row>
    <row r="31" spans="1:12" ht="51" x14ac:dyDescent="0.2">
      <c r="A31" s="93" t="s">
        <v>147</v>
      </c>
      <c r="B31" s="135" t="s">
        <v>17</v>
      </c>
      <c r="C31" s="135" t="s">
        <v>76</v>
      </c>
      <c r="D31" s="135" t="s">
        <v>167</v>
      </c>
      <c r="E31" s="135" t="s">
        <v>116</v>
      </c>
      <c r="F31" s="103" t="s">
        <v>65</v>
      </c>
      <c r="G31" s="136" t="s">
        <v>46</v>
      </c>
      <c r="H31" s="136" t="s">
        <v>50</v>
      </c>
      <c r="I31" s="136" t="s">
        <v>134</v>
      </c>
      <c r="J31" s="134">
        <f>'Приложение 2'!J81</f>
        <v>107.2</v>
      </c>
      <c r="K31" s="134">
        <f>'Приложение 2'!K81</f>
        <v>100</v>
      </c>
      <c r="L31" s="134">
        <f>'Приложение 2'!L81</f>
        <v>100</v>
      </c>
    </row>
    <row r="32" spans="1:12" ht="89.25" x14ac:dyDescent="0.2">
      <c r="A32" s="111" t="str">
        <f>'Приложение 2'!A54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v>
      </c>
      <c r="B32" s="135" t="s">
        <v>164</v>
      </c>
      <c r="C32" s="135"/>
      <c r="D32" s="135"/>
      <c r="E32" s="135"/>
      <c r="F32" s="125"/>
      <c r="G32" s="137"/>
      <c r="H32" s="137"/>
      <c r="I32" s="137"/>
      <c r="J32" s="131">
        <f>J33</f>
        <v>1355</v>
      </c>
      <c r="K32" s="131">
        <f>K33</f>
        <v>212</v>
      </c>
      <c r="L32" s="131">
        <f>L33</f>
        <v>220</v>
      </c>
    </row>
    <row r="33" spans="1:12" ht="69" customHeight="1" x14ac:dyDescent="0.2">
      <c r="A33" s="111" t="s">
        <v>155</v>
      </c>
      <c r="B33" s="135" t="s">
        <v>164</v>
      </c>
      <c r="C33" s="135" t="s">
        <v>76</v>
      </c>
      <c r="D33" s="135" t="s">
        <v>33</v>
      </c>
      <c r="E33" s="135"/>
      <c r="F33" s="125"/>
      <c r="G33" s="137"/>
      <c r="H33" s="137"/>
      <c r="I33" s="137"/>
      <c r="J33" s="134">
        <f t="shared" ref="J33:J34" si="9">J34</f>
        <v>1355</v>
      </c>
      <c r="K33" s="134">
        <f t="shared" ref="K33:K34" si="10">K34</f>
        <v>212</v>
      </c>
      <c r="L33" s="134">
        <f t="shared" ref="L33:L34" si="11">L34</f>
        <v>220</v>
      </c>
    </row>
    <row r="34" spans="1:12" ht="294.75" customHeight="1" x14ac:dyDescent="0.2">
      <c r="A34" s="111" t="str">
        <f>'Приложение 2'!A56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34" s="135" t="s">
        <v>164</v>
      </c>
      <c r="C34" s="135" t="s">
        <v>76</v>
      </c>
      <c r="D34" s="135" t="s">
        <v>33</v>
      </c>
      <c r="E34" s="135" t="s">
        <v>185</v>
      </c>
      <c r="F34" s="125"/>
      <c r="G34" s="137"/>
      <c r="H34" s="137"/>
      <c r="I34" s="137"/>
      <c r="J34" s="134">
        <f t="shared" si="9"/>
        <v>1355</v>
      </c>
      <c r="K34" s="134">
        <f t="shared" si="10"/>
        <v>212</v>
      </c>
      <c r="L34" s="134">
        <f t="shared" si="11"/>
        <v>220</v>
      </c>
    </row>
    <row r="35" spans="1:12" ht="44.25" customHeight="1" x14ac:dyDescent="0.2">
      <c r="A35" s="93" t="s">
        <v>170</v>
      </c>
      <c r="B35" s="135" t="s">
        <v>164</v>
      </c>
      <c r="C35" s="135" t="s">
        <v>76</v>
      </c>
      <c r="D35" s="135" t="s">
        <v>33</v>
      </c>
      <c r="E35" s="135" t="s">
        <v>185</v>
      </c>
      <c r="F35" s="125" t="s">
        <v>64</v>
      </c>
      <c r="G35" s="137"/>
      <c r="H35" s="137"/>
      <c r="I35" s="137"/>
      <c r="J35" s="134">
        <f t="shared" ref="J35:J38" si="12">J36</f>
        <v>1355</v>
      </c>
      <c r="K35" s="134">
        <f t="shared" ref="K35:K38" si="13">K36</f>
        <v>212</v>
      </c>
      <c r="L35" s="134">
        <f t="shared" ref="L35:L38" si="14">L36</f>
        <v>220</v>
      </c>
    </row>
    <row r="36" spans="1:12" ht="38.25" x14ac:dyDescent="0.2">
      <c r="A36" s="93" t="s">
        <v>42</v>
      </c>
      <c r="B36" s="135" t="s">
        <v>164</v>
      </c>
      <c r="C36" s="135" t="s">
        <v>76</v>
      </c>
      <c r="D36" s="135" t="s">
        <v>33</v>
      </c>
      <c r="E36" s="135" t="s">
        <v>185</v>
      </c>
      <c r="F36" s="125" t="s">
        <v>65</v>
      </c>
      <c r="G36" s="137"/>
      <c r="H36" s="137"/>
      <c r="I36" s="137"/>
      <c r="J36" s="134">
        <f t="shared" si="12"/>
        <v>1355</v>
      </c>
      <c r="K36" s="134">
        <f t="shared" si="13"/>
        <v>212</v>
      </c>
      <c r="L36" s="134">
        <f t="shared" si="14"/>
        <v>220</v>
      </c>
    </row>
    <row r="37" spans="1:12" x14ac:dyDescent="0.2">
      <c r="A37" s="139" t="s">
        <v>51</v>
      </c>
      <c r="B37" s="135" t="s">
        <v>164</v>
      </c>
      <c r="C37" s="135" t="s">
        <v>76</v>
      </c>
      <c r="D37" s="135" t="s">
        <v>33</v>
      </c>
      <c r="E37" s="135" t="s">
        <v>185</v>
      </c>
      <c r="F37" s="125" t="s">
        <v>65</v>
      </c>
      <c r="G37" s="136" t="s">
        <v>41</v>
      </c>
      <c r="H37" s="136"/>
      <c r="I37" s="136"/>
      <c r="J37" s="134">
        <f t="shared" si="12"/>
        <v>1355</v>
      </c>
      <c r="K37" s="134">
        <f t="shared" si="13"/>
        <v>212</v>
      </c>
      <c r="L37" s="134">
        <f t="shared" si="14"/>
        <v>220</v>
      </c>
    </row>
    <row r="38" spans="1:12" ht="25.5" x14ac:dyDescent="0.2">
      <c r="A38" s="93" t="str">
        <f>'Приложение 2'!A53</f>
        <v>Дорожное хозяйство (дорожные фонды)</v>
      </c>
      <c r="B38" s="135" t="s">
        <v>164</v>
      </c>
      <c r="C38" s="135" t="s">
        <v>76</v>
      </c>
      <c r="D38" s="135" t="s">
        <v>33</v>
      </c>
      <c r="E38" s="135" t="s">
        <v>185</v>
      </c>
      <c r="F38" s="125" t="s">
        <v>65</v>
      </c>
      <c r="G38" s="136" t="s">
        <v>41</v>
      </c>
      <c r="H38" s="136" t="s">
        <v>54</v>
      </c>
      <c r="I38" s="136"/>
      <c r="J38" s="134">
        <f t="shared" si="12"/>
        <v>1355</v>
      </c>
      <c r="K38" s="134">
        <f t="shared" si="13"/>
        <v>212</v>
      </c>
      <c r="L38" s="134">
        <f t="shared" si="14"/>
        <v>220</v>
      </c>
    </row>
    <row r="39" spans="1:12" ht="51" x14ac:dyDescent="0.2">
      <c r="A39" s="93" t="s">
        <v>147</v>
      </c>
      <c r="B39" s="135" t="s">
        <v>164</v>
      </c>
      <c r="C39" s="135" t="s">
        <v>76</v>
      </c>
      <c r="D39" s="135" t="s">
        <v>33</v>
      </c>
      <c r="E39" s="135" t="s">
        <v>185</v>
      </c>
      <c r="F39" s="125" t="s">
        <v>65</v>
      </c>
      <c r="G39" s="136" t="s">
        <v>41</v>
      </c>
      <c r="H39" s="136" t="s">
        <v>54</v>
      </c>
      <c r="I39" s="136" t="s">
        <v>134</v>
      </c>
      <c r="J39" s="134">
        <f>'Приложение 2'!J58</f>
        <v>1355</v>
      </c>
      <c r="K39" s="134">
        <f>'Приложение 2'!K58</f>
        <v>212</v>
      </c>
      <c r="L39" s="134">
        <f>'Приложение 2'!L58</f>
        <v>220</v>
      </c>
    </row>
    <row r="40" spans="1:12" ht="69.75" customHeight="1" x14ac:dyDescent="0.2">
      <c r="A40" s="93" t="str">
        <f>'Приложение 2'!A10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40" s="135">
        <v>65</v>
      </c>
      <c r="C40" s="135"/>
      <c r="D40" s="135"/>
      <c r="E40" s="135"/>
      <c r="F40" s="103"/>
      <c r="G40" s="137"/>
      <c r="H40" s="137"/>
      <c r="I40" s="137"/>
      <c r="J40" s="134">
        <f>J41+J54</f>
        <v>2706.3</v>
      </c>
      <c r="K40" s="134">
        <f t="shared" ref="K40:L40" si="15">K41+K54</f>
        <v>2089.9</v>
      </c>
      <c r="L40" s="134">
        <f t="shared" si="15"/>
        <v>2091.9</v>
      </c>
    </row>
    <row r="41" spans="1:12" x14ac:dyDescent="0.2">
      <c r="A41" s="93" t="s">
        <v>36</v>
      </c>
      <c r="B41" s="135">
        <v>65</v>
      </c>
      <c r="C41" s="135">
        <v>1</v>
      </c>
      <c r="D41" s="135"/>
      <c r="E41" s="135"/>
      <c r="F41" s="103"/>
      <c r="G41" s="137"/>
      <c r="H41" s="137"/>
      <c r="I41" s="137"/>
      <c r="J41" s="134">
        <f>J42</f>
        <v>1163.2</v>
      </c>
      <c r="K41" s="134">
        <f>K42+K48</f>
        <v>1171.8</v>
      </c>
      <c r="L41" s="134">
        <f>L42+L48</f>
        <v>1171.8</v>
      </c>
    </row>
    <row r="42" spans="1:12" ht="28.5" customHeight="1" x14ac:dyDescent="0.2">
      <c r="A42" s="93" t="s">
        <v>37</v>
      </c>
      <c r="B42" s="135">
        <v>65</v>
      </c>
      <c r="C42" s="135">
        <v>1</v>
      </c>
      <c r="D42" s="135" t="s">
        <v>60</v>
      </c>
      <c r="E42" s="135" t="s">
        <v>71</v>
      </c>
      <c r="F42" s="103"/>
      <c r="G42" s="137"/>
      <c r="H42" s="137"/>
      <c r="I42" s="137"/>
      <c r="J42" s="134">
        <f>J43</f>
        <v>1163.2</v>
      </c>
      <c r="K42" s="134">
        <f t="shared" ref="K42:L46" si="16">K43</f>
        <v>1097.3</v>
      </c>
      <c r="L42" s="134">
        <f t="shared" si="16"/>
        <v>1019.3</v>
      </c>
    </row>
    <row r="43" spans="1:12" ht="89.25" x14ac:dyDescent="0.2">
      <c r="A43" s="93" t="s">
        <v>38</v>
      </c>
      <c r="B43" s="135">
        <v>65</v>
      </c>
      <c r="C43" s="135">
        <v>1</v>
      </c>
      <c r="D43" s="135" t="s">
        <v>60</v>
      </c>
      <c r="E43" s="135" t="s">
        <v>71</v>
      </c>
      <c r="F43" s="103" t="s">
        <v>62</v>
      </c>
      <c r="G43" s="137"/>
      <c r="H43" s="137"/>
      <c r="I43" s="137"/>
      <c r="J43" s="134">
        <f t="shared" ref="J43:J46" si="17">J44</f>
        <v>1163.2</v>
      </c>
      <c r="K43" s="134">
        <f t="shared" si="16"/>
        <v>1097.3</v>
      </c>
      <c r="L43" s="134">
        <f t="shared" si="16"/>
        <v>1019.3</v>
      </c>
    </row>
    <row r="44" spans="1:12" ht="38.25" x14ac:dyDescent="0.2">
      <c r="A44" s="93" t="s">
        <v>39</v>
      </c>
      <c r="B44" s="135">
        <v>65</v>
      </c>
      <c r="C44" s="135">
        <v>1</v>
      </c>
      <c r="D44" s="135" t="s">
        <v>60</v>
      </c>
      <c r="E44" s="135" t="s">
        <v>71</v>
      </c>
      <c r="F44" s="103" t="s">
        <v>63</v>
      </c>
      <c r="G44" s="137"/>
      <c r="H44" s="137"/>
      <c r="I44" s="137"/>
      <c r="J44" s="134">
        <f t="shared" si="17"/>
        <v>1163.2</v>
      </c>
      <c r="K44" s="134">
        <f t="shared" si="16"/>
        <v>1097.3</v>
      </c>
      <c r="L44" s="134">
        <f t="shared" si="16"/>
        <v>1019.3</v>
      </c>
    </row>
    <row r="45" spans="1:12" x14ac:dyDescent="0.2">
      <c r="A45" s="93" t="s">
        <v>32</v>
      </c>
      <c r="B45" s="135">
        <v>65</v>
      </c>
      <c r="C45" s="135">
        <v>1</v>
      </c>
      <c r="D45" s="135" t="s">
        <v>60</v>
      </c>
      <c r="E45" s="135" t="s">
        <v>71</v>
      </c>
      <c r="F45" s="103" t="s">
        <v>63</v>
      </c>
      <c r="G45" s="136" t="s">
        <v>33</v>
      </c>
      <c r="H45" s="136"/>
      <c r="I45" s="136"/>
      <c r="J45" s="134">
        <f t="shared" si="17"/>
        <v>1163.2</v>
      </c>
      <c r="K45" s="134">
        <f t="shared" si="16"/>
        <v>1097.3</v>
      </c>
      <c r="L45" s="134">
        <f t="shared" si="16"/>
        <v>1019.3</v>
      </c>
    </row>
    <row r="46" spans="1:12" ht="51" x14ac:dyDescent="0.2">
      <c r="A46" s="92" t="s">
        <v>34</v>
      </c>
      <c r="B46" s="135">
        <v>65</v>
      </c>
      <c r="C46" s="135">
        <v>1</v>
      </c>
      <c r="D46" s="135" t="s">
        <v>60</v>
      </c>
      <c r="E46" s="135" t="s">
        <v>71</v>
      </c>
      <c r="F46" s="103" t="s">
        <v>63</v>
      </c>
      <c r="G46" s="136" t="s">
        <v>33</v>
      </c>
      <c r="H46" s="136" t="s">
        <v>35</v>
      </c>
      <c r="I46" s="136"/>
      <c r="J46" s="134">
        <f t="shared" si="17"/>
        <v>1163.2</v>
      </c>
      <c r="K46" s="134">
        <f t="shared" si="16"/>
        <v>1097.3</v>
      </c>
      <c r="L46" s="134">
        <f t="shared" si="16"/>
        <v>1019.3</v>
      </c>
    </row>
    <row r="47" spans="1:12" ht="51" x14ac:dyDescent="0.2">
      <c r="A47" s="93" t="s">
        <v>147</v>
      </c>
      <c r="B47" s="135">
        <v>65</v>
      </c>
      <c r="C47" s="135">
        <v>1</v>
      </c>
      <c r="D47" s="135" t="s">
        <v>60</v>
      </c>
      <c r="E47" s="135" t="s">
        <v>71</v>
      </c>
      <c r="F47" s="103" t="s">
        <v>63</v>
      </c>
      <c r="G47" s="136" t="s">
        <v>33</v>
      </c>
      <c r="H47" s="136" t="s">
        <v>35</v>
      </c>
      <c r="I47" s="136" t="s">
        <v>134</v>
      </c>
      <c r="J47" s="134">
        <f>'Приложение 2'!J14</f>
        <v>1163.2</v>
      </c>
      <c r="K47" s="134">
        <f>'Приложение 2'!K14</f>
        <v>1097.3</v>
      </c>
      <c r="L47" s="134">
        <f>'Приложение 2'!L14</f>
        <v>1019.3</v>
      </c>
    </row>
    <row r="48" spans="1:12" x14ac:dyDescent="0.2">
      <c r="A48" s="93" t="str">
        <f>'Приложение 3'!A104</f>
        <v xml:space="preserve"> Условно утвержденные расходы </v>
      </c>
      <c r="B48" s="135" t="s">
        <v>140</v>
      </c>
      <c r="C48" s="135" t="s">
        <v>8</v>
      </c>
      <c r="D48" s="135" t="s">
        <v>60</v>
      </c>
      <c r="E48" s="135" t="s">
        <v>141</v>
      </c>
      <c r="F48" s="103"/>
      <c r="G48" s="136"/>
      <c r="H48" s="136"/>
      <c r="I48" s="136"/>
      <c r="J48" s="134"/>
      <c r="K48" s="134">
        <f t="shared" ref="K48:L52" si="18">K49</f>
        <v>74.5</v>
      </c>
      <c r="L48" s="134">
        <f t="shared" si="18"/>
        <v>152.5</v>
      </c>
    </row>
    <row r="49" spans="1:12" x14ac:dyDescent="0.2">
      <c r="A49" s="93" t="str">
        <f>'Приложение 3'!A105</f>
        <v xml:space="preserve"> Иные бюджетные ассигнования </v>
      </c>
      <c r="B49" s="135" t="s">
        <v>140</v>
      </c>
      <c r="C49" s="135" t="s">
        <v>8</v>
      </c>
      <c r="D49" s="135" t="s">
        <v>60</v>
      </c>
      <c r="E49" s="135" t="s">
        <v>141</v>
      </c>
      <c r="F49" s="103" t="s">
        <v>66</v>
      </c>
      <c r="G49" s="136"/>
      <c r="H49" s="136"/>
      <c r="I49" s="136"/>
      <c r="J49" s="134"/>
      <c r="K49" s="134">
        <f t="shared" si="18"/>
        <v>74.5</v>
      </c>
      <c r="L49" s="134">
        <f t="shared" si="18"/>
        <v>152.5</v>
      </c>
    </row>
    <row r="50" spans="1:12" x14ac:dyDescent="0.2">
      <c r="A50" s="93" t="str">
        <f>'Приложение 3'!A106</f>
        <v xml:space="preserve"> Резервные средства </v>
      </c>
      <c r="B50" s="135" t="s">
        <v>140</v>
      </c>
      <c r="C50" s="135" t="s">
        <v>8</v>
      </c>
      <c r="D50" s="135" t="s">
        <v>60</v>
      </c>
      <c r="E50" s="135" t="s">
        <v>141</v>
      </c>
      <c r="F50" s="103" t="s">
        <v>68</v>
      </c>
      <c r="G50" s="136"/>
      <c r="H50" s="136"/>
      <c r="I50" s="136"/>
      <c r="J50" s="134"/>
      <c r="K50" s="134">
        <f t="shared" si="18"/>
        <v>74.5</v>
      </c>
      <c r="L50" s="134">
        <f t="shared" si="18"/>
        <v>152.5</v>
      </c>
    </row>
    <row r="51" spans="1:12" x14ac:dyDescent="0.2">
      <c r="A51" s="93" t="str">
        <f>'Приложение 3'!A98</f>
        <v xml:space="preserve"> Условно утвержденные расходы </v>
      </c>
      <c r="B51" s="135" t="s">
        <v>140</v>
      </c>
      <c r="C51" s="135" t="s">
        <v>8</v>
      </c>
      <c r="D51" s="135" t="s">
        <v>60</v>
      </c>
      <c r="E51" s="135" t="s">
        <v>141</v>
      </c>
      <c r="F51" s="103" t="s">
        <v>68</v>
      </c>
      <c r="G51" s="136" t="s">
        <v>139</v>
      </c>
      <c r="H51" s="136"/>
      <c r="I51" s="136"/>
      <c r="J51" s="134"/>
      <c r="K51" s="134">
        <f t="shared" si="18"/>
        <v>74.5</v>
      </c>
      <c r="L51" s="134">
        <f t="shared" si="18"/>
        <v>152.5</v>
      </c>
    </row>
    <row r="52" spans="1:12" x14ac:dyDescent="0.2">
      <c r="A52" s="93" t="str">
        <f>'Приложение 3'!A99</f>
        <v xml:space="preserve"> Условно утвержденные расходы </v>
      </c>
      <c r="B52" s="135" t="s">
        <v>140</v>
      </c>
      <c r="C52" s="135" t="s">
        <v>8</v>
      </c>
      <c r="D52" s="135" t="s">
        <v>60</v>
      </c>
      <c r="E52" s="135" t="s">
        <v>141</v>
      </c>
      <c r="F52" s="103" t="s">
        <v>68</v>
      </c>
      <c r="G52" s="136" t="s">
        <v>139</v>
      </c>
      <c r="H52" s="136" t="s">
        <v>139</v>
      </c>
      <c r="I52" s="136"/>
      <c r="J52" s="134"/>
      <c r="K52" s="134">
        <f t="shared" si="18"/>
        <v>74.5</v>
      </c>
      <c r="L52" s="134">
        <f t="shared" si="18"/>
        <v>152.5</v>
      </c>
    </row>
    <row r="53" spans="1:12" ht="51" x14ac:dyDescent="0.2">
      <c r="A53" s="93" t="s">
        <v>147</v>
      </c>
      <c r="B53" s="135" t="s">
        <v>140</v>
      </c>
      <c r="C53" s="135" t="s">
        <v>8</v>
      </c>
      <c r="D53" s="135" t="s">
        <v>60</v>
      </c>
      <c r="E53" s="135" t="s">
        <v>141</v>
      </c>
      <c r="F53" s="103" t="s">
        <v>68</v>
      </c>
      <c r="G53" s="136" t="s">
        <v>139</v>
      </c>
      <c r="H53" s="136" t="s">
        <v>139</v>
      </c>
      <c r="I53" s="136" t="s">
        <v>134</v>
      </c>
      <c r="J53" s="134"/>
      <c r="K53" s="134">
        <f>'Приложение 3'!J106</f>
        <v>74.5</v>
      </c>
      <c r="L53" s="134">
        <f>'Приложение 3'!K106</f>
        <v>152.5</v>
      </c>
    </row>
    <row r="54" spans="1:12" ht="39.75" customHeight="1" x14ac:dyDescent="0.2">
      <c r="A54" s="92" t="str">
        <f>'Приложение 2'!A17</f>
        <v>Расходы в рамках обеспечения деятельности Администрации Белозерьевского сельского поселения</v>
      </c>
      <c r="B54" s="135">
        <v>65</v>
      </c>
      <c r="C54" s="135">
        <v>2</v>
      </c>
      <c r="D54" s="135"/>
      <c r="E54" s="135"/>
      <c r="F54" s="125"/>
      <c r="G54" s="137"/>
      <c r="H54" s="137"/>
      <c r="I54" s="137"/>
      <c r="J54" s="134">
        <f>J55+J61</f>
        <v>1543.1</v>
      </c>
      <c r="K54" s="134">
        <f t="shared" ref="K54:L54" si="19">K55+K61</f>
        <v>918.1</v>
      </c>
      <c r="L54" s="134">
        <f t="shared" si="19"/>
        <v>920.1</v>
      </c>
    </row>
    <row r="55" spans="1:12" ht="38.25" x14ac:dyDescent="0.2">
      <c r="A55" s="93" t="s">
        <v>43</v>
      </c>
      <c r="B55" s="135">
        <v>65</v>
      </c>
      <c r="C55" s="135">
        <v>2</v>
      </c>
      <c r="D55" s="135" t="s">
        <v>60</v>
      </c>
      <c r="E55" s="135" t="s">
        <v>72</v>
      </c>
      <c r="F55" s="125"/>
      <c r="G55" s="137"/>
      <c r="H55" s="137"/>
      <c r="I55" s="137"/>
      <c r="J55" s="134">
        <f>J56</f>
        <v>334.1</v>
      </c>
      <c r="K55" s="134">
        <f t="shared" ref="K55:L55" si="20">K56</f>
        <v>390.6</v>
      </c>
      <c r="L55" s="134">
        <f t="shared" si="20"/>
        <v>390.6</v>
      </c>
    </row>
    <row r="56" spans="1:12" ht="89.25" x14ac:dyDescent="0.2">
      <c r="A56" s="93" t="s">
        <v>38</v>
      </c>
      <c r="B56" s="135">
        <v>65</v>
      </c>
      <c r="C56" s="135">
        <v>2</v>
      </c>
      <c r="D56" s="135" t="s">
        <v>60</v>
      </c>
      <c r="E56" s="135" t="s">
        <v>72</v>
      </c>
      <c r="F56" s="125" t="s">
        <v>62</v>
      </c>
      <c r="G56" s="137"/>
      <c r="H56" s="137"/>
      <c r="I56" s="137"/>
      <c r="J56" s="134">
        <f t="shared" ref="J56:J59" si="21">J57</f>
        <v>334.1</v>
      </c>
      <c r="K56" s="134">
        <f t="shared" ref="K56:K59" si="22">K57</f>
        <v>390.6</v>
      </c>
      <c r="L56" s="134">
        <f t="shared" ref="L56:L59" si="23">L57</f>
        <v>390.6</v>
      </c>
    </row>
    <row r="57" spans="1:12" ht="38.25" x14ac:dyDescent="0.2">
      <c r="A57" s="93" t="s">
        <v>39</v>
      </c>
      <c r="B57" s="135">
        <v>65</v>
      </c>
      <c r="C57" s="135">
        <v>2</v>
      </c>
      <c r="D57" s="135" t="s">
        <v>60</v>
      </c>
      <c r="E57" s="135" t="s">
        <v>72</v>
      </c>
      <c r="F57" s="125" t="s">
        <v>63</v>
      </c>
      <c r="G57" s="137"/>
      <c r="H57" s="137"/>
      <c r="I57" s="137"/>
      <c r="J57" s="134">
        <f t="shared" si="21"/>
        <v>334.1</v>
      </c>
      <c r="K57" s="134">
        <f t="shared" si="22"/>
        <v>390.6</v>
      </c>
      <c r="L57" s="134">
        <f t="shared" si="23"/>
        <v>390.6</v>
      </c>
    </row>
    <row r="58" spans="1:12" ht="19.5" customHeight="1" x14ac:dyDescent="0.2">
      <c r="A58" s="93" t="s">
        <v>32</v>
      </c>
      <c r="B58" s="135">
        <v>65</v>
      </c>
      <c r="C58" s="135">
        <v>2</v>
      </c>
      <c r="D58" s="135" t="s">
        <v>60</v>
      </c>
      <c r="E58" s="135" t="s">
        <v>72</v>
      </c>
      <c r="F58" s="125" t="s">
        <v>63</v>
      </c>
      <c r="G58" s="136" t="s">
        <v>33</v>
      </c>
      <c r="H58" s="136"/>
      <c r="I58" s="136"/>
      <c r="J58" s="134">
        <f t="shared" si="21"/>
        <v>334.1</v>
      </c>
      <c r="K58" s="134">
        <f t="shared" si="22"/>
        <v>390.6</v>
      </c>
      <c r="L58" s="134">
        <f t="shared" si="23"/>
        <v>390.6</v>
      </c>
    </row>
    <row r="59" spans="1:12" ht="64.5" customHeight="1" x14ac:dyDescent="0.2">
      <c r="A59" s="9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9" s="135">
        <v>65</v>
      </c>
      <c r="C59" s="135">
        <v>2</v>
      </c>
      <c r="D59" s="135" t="s">
        <v>60</v>
      </c>
      <c r="E59" s="135" t="s">
        <v>72</v>
      </c>
      <c r="F59" s="125" t="s">
        <v>63</v>
      </c>
      <c r="G59" s="136" t="s">
        <v>33</v>
      </c>
      <c r="H59" s="136" t="s">
        <v>41</v>
      </c>
      <c r="I59" s="136"/>
      <c r="J59" s="134">
        <f t="shared" si="21"/>
        <v>334.1</v>
      </c>
      <c r="K59" s="134">
        <f t="shared" si="22"/>
        <v>390.6</v>
      </c>
      <c r="L59" s="134">
        <f t="shared" si="23"/>
        <v>390.6</v>
      </c>
    </row>
    <row r="60" spans="1:12" ht="51" x14ac:dyDescent="0.2">
      <c r="A60" s="93" t="s">
        <v>147</v>
      </c>
      <c r="B60" s="135">
        <v>65</v>
      </c>
      <c r="C60" s="135">
        <v>2</v>
      </c>
      <c r="D60" s="135" t="s">
        <v>60</v>
      </c>
      <c r="E60" s="135" t="s">
        <v>72</v>
      </c>
      <c r="F60" s="125" t="s">
        <v>63</v>
      </c>
      <c r="G60" s="136" t="s">
        <v>33</v>
      </c>
      <c r="H60" s="136" t="s">
        <v>41</v>
      </c>
      <c r="I60" s="136" t="s">
        <v>134</v>
      </c>
      <c r="J60" s="134">
        <f>'Приложение 2'!J20</f>
        <v>334.1</v>
      </c>
      <c r="K60" s="134">
        <f>'Приложение 2'!K20</f>
        <v>390.6</v>
      </c>
      <c r="L60" s="134">
        <f>'Приложение 2'!L20</f>
        <v>390.6</v>
      </c>
    </row>
    <row r="61" spans="1:12" ht="38.25" customHeight="1" x14ac:dyDescent="0.2">
      <c r="A61" s="93" t="str">
        <f>'Приложение 2'!A21</f>
        <v>Расходы на обеспечение выполнения функций органов местного самоуправления</v>
      </c>
      <c r="B61" s="135" t="s">
        <v>140</v>
      </c>
      <c r="C61" s="135" t="s">
        <v>9</v>
      </c>
      <c r="D61" s="135" t="s">
        <v>60</v>
      </c>
      <c r="E61" s="135" t="s">
        <v>73</v>
      </c>
      <c r="F61" s="125"/>
      <c r="G61" s="136"/>
      <c r="H61" s="136"/>
      <c r="I61" s="136"/>
      <c r="J61" s="134">
        <f>J62+J67</f>
        <v>1209</v>
      </c>
      <c r="K61" s="134">
        <f>K62+K67</f>
        <v>527.5</v>
      </c>
      <c r="L61" s="134">
        <f>L62+L67</f>
        <v>529.5</v>
      </c>
    </row>
    <row r="62" spans="1:12" ht="41.25" customHeight="1" x14ac:dyDescent="0.2">
      <c r="A62" s="93" t="s">
        <v>170</v>
      </c>
      <c r="B62" s="135">
        <v>65</v>
      </c>
      <c r="C62" s="135">
        <v>2</v>
      </c>
      <c r="D62" s="135" t="s">
        <v>60</v>
      </c>
      <c r="E62" s="135" t="s">
        <v>73</v>
      </c>
      <c r="F62" s="125" t="s">
        <v>64</v>
      </c>
      <c r="G62" s="137"/>
      <c r="H62" s="137"/>
      <c r="I62" s="137"/>
      <c r="J62" s="134">
        <f>J63</f>
        <v>1197.5</v>
      </c>
      <c r="K62" s="134">
        <f>K63</f>
        <v>513.5</v>
      </c>
      <c r="L62" s="134">
        <f>L63</f>
        <v>517.5</v>
      </c>
    </row>
    <row r="63" spans="1:12" ht="38.25" x14ac:dyDescent="0.2">
      <c r="A63" s="93" t="s">
        <v>42</v>
      </c>
      <c r="B63" s="135">
        <v>65</v>
      </c>
      <c r="C63" s="135">
        <v>2</v>
      </c>
      <c r="D63" s="135" t="s">
        <v>60</v>
      </c>
      <c r="E63" s="135" t="s">
        <v>73</v>
      </c>
      <c r="F63" s="125" t="s">
        <v>65</v>
      </c>
      <c r="G63" s="137"/>
      <c r="H63" s="137"/>
      <c r="I63" s="137"/>
      <c r="J63" s="134">
        <f>J64</f>
        <v>1197.5</v>
      </c>
      <c r="K63" s="134">
        <f t="shared" ref="K63:K65" si="24">K64</f>
        <v>513.5</v>
      </c>
      <c r="L63" s="134">
        <f t="shared" ref="L63:L65" si="25">L64</f>
        <v>517.5</v>
      </c>
    </row>
    <row r="64" spans="1:12" x14ac:dyDescent="0.2">
      <c r="A64" s="93" t="s">
        <v>32</v>
      </c>
      <c r="B64" s="135">
        <v>65</v>
      </c>
      <c r="C64" s="135">
        <v>2</v>
      </c>
      <c r="D64" s="135" t="s">
        <v>60</v>
      </c>
      <c r="E64" s="135" t="s">
        <v>73</v>
      </c>
      <c r="F64" s="125" t="s">
        <v>65</v>
      </c>
      <c r="G64" s="136" t="s">
        <v>33</v>
      </c>
      <c r="H64" s="136"/>
      <c r="I64" s="136"/>
      <c r="J64" s="134">
        <f t="shared" ref="J64:J65" si="26">J65</f>
        <v>1197.5</v>
      </c>
      <c r="K64" s="134">
        <f t="shared" si="24"/>
        <v>513.5</v>
      </c>
      <c r="L64" s="134">
        <f t="shared" si="25"/>
        <v>517.5</v>
      </c>
    </row>
    <row r="65" spans="1:12" ht="72" customHeight="1" x14ac:dyDescent="0.2">
      <c r="A65" s="92" t="str">
        <f>A59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5" s="135">
        <v>65</v>
      </c>
      <c r="C65" s="135">
        <v>2</v>
      </c>
      <c r="D65" s="135" t="s">
        <v>60</v>
      </c>
      <c r="E65" s="135" t="s">
        <v>73</v>
      </c>
      <c r="F65" s="125" t="s">
        <v>65</v>
      </c>
      <c r="G65" s="136" t="s">
        <v>33</v>
      </c>
      <c r="H65" s="136" t="s">
        <v>41</v>
      </c>
      <c r="I65" s="136"/>
      <c r="J65" s="134">
        <f t="shared" si="26"/>
        <v>1197.5</v>
      </c>
      <c r="K65" s="134">
        <f t="shared" si="24"/>
        <v>513.5</v>
      </c>
      <c r="L65" s="134">
        <f t="shared" si="25"/>
        <v>517.5</v>
      </c>
    </row>
    <row r="66" spans="1:12" ht="51" x14ac:dyDescent="0.2">
      <c r="A66" s="93" t="s">
        <v>147</v>
      </c>
      <c r="B66" s="135">
        <v>65</v>
      </c>
      <c r="C66" s="135">
        <v>2</v>
      </c>
      <c r="D66" s="135" t="s">
        <v>60</v>
      </c>
      <c r="E66" s="135" t="s">
        <v>73</v>
      </c>
      <c r="F66" s="125" t="s">
        <v>65</v>
      </c>
      <c r="G66" s="136" t="s">
        <v>33</v>
      </c>
      <c r="H66" s="136" t="s">
        <v>41</v>
      </c>
      <c r="I66" s="136" t="s">
        <v>134</v>
      </c>
      <c r="J66" s="134">
        <f>'Приложение 2'!J23</f>
        <v>1197.5</v>
      </c>
      <c r="K66" s="134">
        <f>'Приложение 2'!K23</f>
        <v>513.5</v>
      </c>
      <c r="L66" s="134">
        <f>'Приложение 2'!L23</f>
        <v>517.5</v>
      </c>
    </row>
    <row r="67" spans="1:12" x14ac:dyDescent="0.2">
      <c r="A67" s="93" t="s">
        <v>44</v>
      </c>
      <c r="B67" s="135">
        <v>65</v>
      </c>
      <c r="C67" s="135">
        <v>2</v>
      </c>
      <c r="D67" s="135" t="s">
        <v>60</v>
      </c>
      <c r="E67" s="135" t="s">
        <v>73</v>
      </c>
      <c r="F67" s="125" t="s">
        <v>66</v>
      </c>
      <c r="G67" s="137"/>
      <c r="H67" s="137"/>
      <c r="I67" s="137"/>
      <c r="J67" s="134">
        <f>J68</f>
        <v>11.5</v>
      </c>
      <c r="K67" s="134">
        <f t="shared" ref="K67:K70" si="27">K68</f>
        <v>14</v>
      </c>
      <c r="L67" s="134">
        <f t="shared" ref="L67:L70" si="28">L68</f>
        <v>12</v>
      </c>
    </row>
    <row r="68" spans="1:12" ht="25.5" x14ac:dyDescent="0.2">
      <c r="A68" s="93" t="s">
        <v>45</v>
      </c>
      <c r="B68" s="135">
        <v>65</v>
      </c>
      <c r="C68" s="135">
        <v>2</v>
      </c>
      <c r="D68" s="135" t="s">
        <v>60</v>
      </c>
      <c r="E68" s="135" t="s">
        <v>73</v>
      </c>
      <c r="F68" s="125" t="s">
        <v>67</v>
      </c>
      <c r="G68" s="137"/>
      <c r="H68" s="137"/>
      <c r="I68" s="137"/>
      <c r="J68" s="134">
        <f t="shared" ref="J68:J70" si="29">J69</f>
        <v>11.5</v>
      </c>
      <c r="K68" s="134">
        <f t="shared" si="27"/>
        <v>14</v>
      </c>
      <c r="L68" s="134">
        <f t="shared" si="28"/>
        <v>12</v>
      </c>
    </row>
    <row r="69" spans="1:12" x14ac:dyDescent="0.2">
      <c r="A69" s="93" t="s">
        <v>32</v>
      </c>
      <c r="B69" s="135">
        <v>65</v>
      </c>
      <c r="C69" s="135">
        <v>2</v>
      </c>
      <c r="D69" s="135" t="s">
        <v>60</v>
      </c>
      <c r="E69" s="135" t="s">
        <v>73</v>
      </c>
      <c r="F69" s="125" t="s">
        <v>67</v>
      </c>
      <c r="G69" s="136" t="s">
        <v>33</v>
      </c>
      <c r="H69" s="136"/>
      <c r="I69" s="136"/>
      <c r="J69" s="134">
        <f t="shared" si="29"/>
        <v>11.5</v>
      </c>
      <c r="K69" s="134">
        <f t="shared" si="27"/>
        <v>14</v>
      </c>
      <c r="L69" s="134">
        <f t="shared" si="28"/>
        <v>12</v>
      </c>
    </row>
    <row r="70" spans="1:12" ht="63.75" customHeight="1" x14ac:dyDescent="0.2">
      <c r="A70" s="92" t="str">
        <f>A65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0" s="135">
        <v>65</v>
      </c>
      <c r="C70" s="135">
        <v>2</v>
      </c>
      <c r="D70" s="135" t="s">
        <v>60</v>
      </c>
      <c r="E70" s="135" t="s">
        <v>73</v>
      </c>
      <c r="F70" s="125" t="s">
        <v>67</v>
      </c>
      <c r="G70" s="136" t="s">
        <v>33</v>
      </c>
      <c r="H70" s="136" t="s">
        <v>41</v>
      </c>
      <c r="I70" s="136"/>
      <c r="J70" s="134">
        <f t="shared" si="29"/>
        <v>11.5</v>
      </c>
      <c r="K70" s="134">
        <f t="shared" si="27"/>
        <v>14</v>
      </c>
      <c r="L70" s="134">
        <f t="shared" si="28"/>
        <v>12</v>
      </c>
    </row>
    <row r="71" spans="1:12" ht="51" x14ac:dyDescent="0.2">
      <c r="A71" s="93" t="s">
        <v>147</v>
      </c>
      <c r="B71" s="135">
        <v>65</v>
      </c>
      <c r="C71" s="135">
        <v>2</v>
      </c>
      <c r="D71" s="135" t="s">
        <v>60</v>
      </c>
      <c r="E71" s="135" t="s">
        <v>73</v>
      </c>
      <c r="F71" s="125" t="s">
        <v>67</v>
      </c>
      <c r="G71" s="136" t="s">
        <v>33</v>
      </c>
      <c r="H71" s="136" t="s">
        <v>41</v>
      </c>
      <c r="I71" s="136" t="s">
        <v>134</v>
      </c>
      <c r="J71" s="134">
        <f>'Приложение 2'!J25</f>
        <v>11.5</v>
      </c>
      <c r="K71" s="134">
        <f>'Приложение 2'!K25</f>
        <v>14</v>
      </c>
      <c r="L71" s="134">
        <f>'Приложение 2'!L25</f>
        <v>12</v>
      </c>
    </row>
    <row r="72" spans="1:12" ht="66" customHeight="1" x14ac:dyDescent="0.2">
      <c r="A72" s="93" t="str">
        <f>'Приложение 2'!A84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72" s="135" t="s">
        <v>75</v>
      </c>
      <c r="C72" s="135"/>
      <c r="D72" s="135"/>
      <c r="E72" s="135"/>
      <c r="F72" s="125"/>
      <c r="G72" s="136"/>
      <c r="H72" s="136"/>
      <c r="I72" s="136"/>
      <c r="J72" s="134">
        <f>J73+J80+J109+J98+J86+J92</f>
        <v>647.4</v>
      </c>
      <c r="K72" s="134">
        <f>K73+K80+K109+K98</f>
        <v>614.70000000000005</v>
      </c>
      <c r="L72" s="134">
        <f>L73+L80+L109+L98</f>
        <v>630</v>
      </c>
    </row>
    <row r="73" spans="1:12" ht="78" customHeight="1" x14ac:dyDescent="0.2">
      <c r="A73" s="93" t="str">
        <f>'Приложение 2'!A85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73" s="135" t="s">
        <v>75</v>
      </c>
      <c r="C73" s="135" t="s">
        <v>8</v>
      </c>
      <c r="D73" s="135"/>
      <c r="E73" s="135"/>
      <c r="F73" s="125"/>
      <c r="G73" s="136"/>
      <c r="H73" s="136"/>
      <c r="I73" s="136"/>
      <c r="J73" s="134">
        <f>J74</f>
        <v>105.3</v>
      </c>
      <c r="K73" s="134">
        <f>K74</f>
        <v>92.3</v>
      </c>
      <c r="L73" s="134">
        <f>L74</f>
        <v>92.3</v>
      </c>
    </row>
    <row r="74" spans="1:12" ht="28.5" customHeight="1" x14ac:dyDescent="0.2">
      <c r="A74" s="93" t="str">
        <f>'Приложение 2'!A86</f>
        <v>Доплаты к пенсиям муниципальных служащих Республики Мордовия</v>
      </c>
      <c r="B74" s="135" t="s">
        <v>75</v>
      </c>
      <c r="C74" s="135" t="s">
        <v>8</v>
      </c>
      <c r="D74" s="135" t="s">
        <v>60</v>
      </c>
      <c r="E74" s="135" t="s">
        <v>78</v>
      </c>
      <c r="F74" s="125"/>
      <c r="G74" s="136"/>
      <c r="H74" s="136"/>
      <c r="I74" s="136"/>
      <c r="J74" s="134">
        <f t="shared" ref="J74:L78" si="30">J75</f>
        <v>105.3</v>
      </c>
      <c r="K74" s="134">
        <f t="shared" si="30"/>
        <v>92.3</v>
      </c>
      <c r="L74" s="134">
        <f t="shared" si="30"/>
        <v>92.3</v>
      </c>
    </row>
    <row r="75" spans="1:12" ht="24.75" customHeight="1" x14ac:dyDescent="0.2">
      <c r="A75" s="93" t="str">
        <f>'Приложение 2'!A87</f>
        <v>Социальное обеспечение и иные выплаты населению</v>
      </c>
      <c r="B75" s="135" t="s">
        <v>75</v>
      </c>
      <c r="C75" s="135" t="s">
        <v>8</v>
      </c>
      <c r="D75" s="135" t="s">
        <v>60</v>
      </c>
      <c r="E75" s="135" t="s">
        <v>78</v>
      </c>
      <c r="F75" s="125" t="s">
        <v>69</v>
      </c>
      <c r="G75" s="136"/>
      <c r="H75" s="136"/>
      <c r="I75" s="136"/>
      <c r="J75" s="134">
        <f t="shared" si="30"/>
        <v>105.3</v>
      </c>
      <c r="K75" s="134">
        <f t="shared" si="30"/>
        <v>92.3</v>
      </c>
      <c r="L75" s="134">
        <f t="shared" si="30"/>
        <v>92.3</v>
      </c>
    </row>
    <row r="76" spans="1:12" ht="30.75" customHeight="1" x14ac:dyDescent="0.2">
      <c r="A76" s="93" t="str">
        <f>'Приложение 2'!A88</f>
        <v>Публичные нормативные социальные выплаты гражданам</v>
      </c>
      <c r="B76" s="135" t="s">
        <v>75</v>
      </c>
      <c r="C76" s="135" t="s">
        <v>8</v>
      </c>
      <c r="D76" s="135" t="s">
        <v>60</v>
      </c>
      <c r="E76" s="135" t="s">
        <v>78</v>
      </c>
      <c r="F76" s="125" t="s">
        <v>70</v>
      </c>
      <c r="G76" s="136"/>
      <c r="H76" s="136"/>
      <c r="I76" s="136"/>
      <c r="J76" s="134">
        <f t="shared" si="30"/>
        <v>105.3</v>
      </c>
      <c r="K76" s="134">
        <f t="shared" si="30"/>
        <v>92.3</v>
      </c>
      <c r="L76" s="134">
        <f t="shared" si="30"/>
        <v>92.3</v>
      </c>
    </row>
    <row r="77" spans="1:12" x14ac:dyDescent="0.2">
      <c r="A77" s="93" t="str">
        <f>'Приложение 2'!A82</f>
        <v>Социальная политика</v>
      </c>
      <c r="B77" s="135" t="s">
        <v>75</v>
      </c>
      <c r="C77" s="135" t="s">
        <v>8</v>
      </c>
      <c r="D77" s="135" t="s">
        <v>60</v>
      </c>
      <c r="E77" s="135" t="s">
        <v>78</v>
      </c>
      <c r="F77" s="125" t="s">
        <v>70</v>
      </c>
      <c r="G77" s="136" t="s">
        <v>17</v>
      </c>
      <c r="H77" s="136"/>
      <c r="I77" s="136"/>
      <c r="J77" s="134">
        <f t="shared" si="30"/>
        <v>105.3</v>
      </c>
      <c r="K77" s="134">
        <f t="shared" si="30"/>
        <v>92.3</v>
      </c>
      <c r="L77" s="134">
        <f t="shared" si="30"/>
        <v>92.3</v>
      </c>
    </row>
    <row r="78" spans="1:12" x14ac:dyDescent="0.2">
      <c r="A78" s="93" t="str">
        <f>'Приложение 2'!A83</f>
        <v xml:space="preserve"> Пенсионное обеспечение</v>
      </c>
      <c r="B78" s="135" t="s">
        <v>75</v>
      </c>
      <c r="C78" s="135" t="s">
        <v>8</v>
      </c>
      <c r="D78" s="135" t="s">
        <v>60</v>
      </c>
      <c r="E78" s="135" t="s">
        <v>78</v>
      </c>
      <c r="F78" s="125" t="s">
        <v>70</v>
      </c>
      <c r="G78" s="136" t="s">
        <v>17</v>
      </c>
      <c r="H78" s="136" t="s">
        <v>33</v>
      </c>
      <c r="I78" s="136"/>
      <c r="J78" s="134">
        <f t="shared" si="30"/>
        <v>105.3</v>
      </c>
      <c r="K78" s="134">
        <f t="shared" si="30"/>
        <v>92.3</v>
      </c>
      <c r="L78" s="134">
        <f t="shared" si="30"/>
        <v>92.3</v>
      </c>
    </row>
    <row r="79" spans="1:12" ht="51.75" customHeight="1" x14ac:dyDescent="0.2">
      <c r="A79" s="93" t="str">
        <f>A71</f>
        <v>Администрация Белозерьевского сельского поселения Ромодановского муниципального района Республики Мордовия</v>
      </c>
      <c r="B79" s="135" t="s">
        <v>75</v>
      </c>
      <c r="C79" s="135" t="s">
        <v>8</v>
      </c>
      <c r="D79" s="135" t="s">
        <v>60</v>
      </c>
      <c r="E79" s="135" t="s">
        <v>78</v>
      </c>
      <c r="F79" s="125" t="s">
        <v>70</v>
      </c>
      <c r="G79" s="136" t="s">
        <v>17</v>
      </c>
      <c r="H79" s="136" t="s">
        <v>33</v>
      </c>
      <c r="I79" s="136" t="s">
        <v>134</v>
      </c>
      <c r="J79" s="134">
        <f>'Приложение 2'!J88</f>
        <v>105.3</v>
      </c>
      <c r="K79" s="134">
        <f>'Приложение 2'!K88</f>
        <v>92.3</v>
      </c>
      <c r="L79" s="134">
        <f>'Приложение 2'!L88</f>
        <v>92.3</v>
      </c>
    </row>
    <row r="80" spans="1:12" ht="51.75" customHeight="1" x14ac:dyDescent="0.2">
      <c r="A80" s="93" t="str">
        <f>'Приложение 2'!A34</f>
        <v>Резервный фонд администрации Белозерьевского сельского поселения Ромодановского муниципального района Республики Мордовия</v>
      </c>
      <c r="B80" s="135" t="s">
        <v>75</v>
      </c>
      <c r="C80" s="135" t="s">
        <v>8</v>
      </c>
      <c r="D80" s="135" t="s">
        <v>60</v>
      </c>
      <c r="E80" s="135" t="s">
        <v>77</v>
      </c>
      <c r="F80" s="125"/>
      <c r="G80" s="137"/>
      <c r="H80" s="137"/>
      <c r="I80" s="137"/>
      <c r="J80" s="134">
        <f t="shared" ref="J80:L83" si="31">J81</f>
        <v>50</v>
      </c>
      <c r="K80" s="134">
        <f t="shared" si="31"/>
        <v>50</v>
      </c>
      <c r="L80" s="134">
        <f t="shared" si="31"/>
        <v>50</v>
      </c>
    </row>
    <row r="81" spans="1:12" ht="19.5" customHeight="1" x14ac:dyDescent="0.2">
      <c r="A81" s="141" t="str">
        <f>'Приложение 2'!A35</f>
        <v>Иные бюджетные ассигнования</v>
      </c>
      <c r="B81" s="135" t="s">
        <v>75</v>
      </c>
      <c r="C81" s="135" t="s">
        <v>8</v>
      </c>
      <c r="D81" s="135" t="s">
        <v>60</v>
      </c>
      <c r="E81" s="135" t="s">
        <v>77</v>
      </c>
      <c r="F81" s="125" t="s">
        <v>66</v>
      </c>
      <c r="G81" s="137"/>
      <c r="H81" s="137"/>
      <c r="I81" s="137"/>
      <c r="J81" s="134">
        <f t="shared" si="31"/>
        <v>50</v>
      </c>
      <c r="K81" s="134">
        <f t="shared" ref="K81:K83" si="32">K82</f>
        <v>50</v>
      </c>
      <c r="L81" s="134">
        <f t="shared" ref="L81:L83" si="33">L82</f>
        <v>50</v>
      </c>
    </row>
    <row r="82" spans="1:12" ht="13.5" x14ac:dyDescent="0.2">
      <c r="A82" s="93" t="s">
        <v>48</v>
      </c>
      <c r="B82" s="135" t="s">
        <v>75</v>
      </c>
      <c r="C82" s="135" t="s">
        <v>8</v>
      </c>
      <c r="D82" s="135" t="s">
        <v>60</v>
      </c>
      <c r="E82" s="135" t="s">
        <v>77</v>
      </c>
      <c r="F82" s="125" t="s">
        <v>68</v>
      </c>
      <c r="G82" s="137"/>
      <c r="H82" s="137"/>
      <c r="I82" s="137"/>
      <c r="J82" s="134">
        <f t="shared" si="31"/>
        <v>50</v>
      </c>
      <c r="K82" s="134">
        <f t="shared" si="32"/>
        <v>50</v>
      </c>
      <c r="L82" s="134">
        <f t="shared" si="33"/>
        <v>50</v>
      </c>
    </row>
    <row r="83" spans="1:12" x14ac:dyDescent="0.2">
      <c r="A83" s="93" t="s">
        <v>32</v>
      </c>
      <c r="B83" s="135" t="s">
        <v>75</v>
      </c>
      <c r="C83" s="135" t="s">
        <v>8</v>
      </c>
      <c r="D83" s="135" t="s">
        <v>60</v>
      </c>
      <c r="E83" s="135" t="s">
        <v>77</v>
      </c>
      <c r="F83" s="125" t="s">
        <v>68</v>
      </c>
      <c r="G83" s="136" t="s">
        <v>33</v>
      </c>
      <c r="H83" s="136"/>
      <c r="I83" s="136"/>
      <c r="J83" s="134">
        <f t="shared" si="31"/>
        <v>50</v>
      </c>
      <c r="K83" s="134">
        <f t="shared" si="32"/>
        <v>50</v>
      </c>
      <c r="L83" s="134">
        <f t="shared" si="33"/>
        <v>50</v>
      </c>
    </row>
    <row r="84" spans="1:12" x14ac:dyDescent="0.2">
      <c r="A84" s="92" t="s">
        <v>47</v>
      </c>
      <c r="B84" s="135" t="s">
        <v>75</v>
      </c>
      <c r="C84" s="135" t="s">
        <v>8</v>
      </c>
      <c r="D84" s="135" t="s">
        <v>60</v>
      </c>
      <c r="E84" s="135" t="s">
        <v>77</v>
      </c>
      <c r="F84" s="125" t="s">
        <v>68</v>
      </c>
      <c r="G84" s="136" t="s">
        <v>33</v>
      </c>
      <c r="H84" s="136" t="s">
        <v>18</v>
      </c>
      <c r="I84" s="136"/>
      <c r="J84" s="134">
        <f>J85</f>
        <v>50</v>
      </c>
      <c r="K84" s="134">
        <f>K85</f>
        <v>50</v>
      </c>
      <c r="L84" s="134">
        <f>L85</f>
        <v>50</v>
      </c>
    </row>
    <row r="85" spans="1:12" ht="53.25" customHeight="1" x14ac:dyDescent="0.2">
      <c r="A85" s="92" t="str">
        <f>A114</f>
        <v>Администрация Белозерьевского сельского поселения Ромодановского муниципального района Республики Мордовия</v>
      </c>
      <c r="B85" s="135" t="s">
        <v>75</v>
      </c>
      <c r="C85" s="135" t="s">
        <v>8</v>
      </c>
      <c r="D85" s="135" t="s">
        <v>60</v>
      </c>
      <c r="E85" s="135" t="s">
        <v>77</v>
      </c>
      <c r="F85" s="125" t="s">
        <v>68</v>
      </c>
      <c r="G85" s="136" t="s">
        <v>33</v>
      </c>
      <c r="H85" s="136" t="s">
        <v>18</v>
      </c>
      <c r="I85" s="136" t="s">
        <v>134</v>
      </c>
      <c r="J85" s="134">
        <v>50</v>
      </c>
      <c r="K85" s="134">
        <v>50</v>
      </c>
      <c r="L85" s="134">
        <v>50</v>
      </c>
    </row>
    <row r="86" spans="1:12" ht="30" customHeight="1" x14ac:dyDescent="0.2">
      <c r="A86" s="92" t="str">
        <f>'Приложение 2'!A40</f>
        <v>Мероприятия,связанные с муниципальным управлением</v>
      </c>
      <c r="B86" s="135" t="s">
        <v>75</v>
      </c>
      <c r="C86" s="135" t="s">
        <v>8</v>
      </c>
      <c r="D86" s="135" t="s">
        <v>60</v>
      </c>
      <c r="E86" s="135" t="s">
        <v>200</v>
      </c>
      <c r="F86" s="125"/>
      <c r="G86" s="136"/>
      <c r="H86" s="136"/>
      <c r="I86" s="136"/>
      <c r="J86" s="134">
        <f>J87</f>
        <v>14.4</v>
      </c>
      <c r="K86" s="134"/>
      <c r="L86" s="134"/>
    </row>
    <row r="87" spans="1:12" ht="18" customHeight="1" x14ac:dyDescent="0.2">
      <c r="A87" s="92" t="str">
        <f>'Приложение 2'!A41</f>
        <v>Иные бюджетные ассигнования</v>
      </c>
      <c r="B87" s="135" t="s">
        <v>75</v>
      </c>
      <c r="C87" s="135" t="s">
        <v>8</v>
      </c>
      <c r="D87" s="135" t="s">
        <v>60</v>
      </c>
      <c r="E87" s="135" t="s">
        <v>200</v>
      </c>
      <c r="F87" s="125" t="s">
        <v>66</v>
      </c>
      <c r="G87" s="136"/>
      <c r="H87" s="136"/>
      <c r="I87" s="136"/>
      <c r="J87" s="134">
        <f>J88</f>
        <v>14.4</v>
      </c>
      <c r="K87" s="134"/>
      <c r="L87" s="134"/>
    </row>
    <row r="88" spans="1:12" ht="31.5" customHeight="1" x14ac:dyDescent="0.2">
      <c r="A88" s="92" t="str">
        <f>'Приложение 2'!A42</f>
        <v>Уплата налогов, сборов и иных платежей</v>
      </c>
      <c r="B88" s="135" t="s">
        <v>75</v>
      </c>
      <c r="C88" s="135" t="s">
        <v>8</v>
      </c>
      <c r="D88" s="135" t="s">
        <v>60</v>
      </c>
      <c r="E88" s="135" t="s">
        <v>200</v>
      </c>
      <c r="F88" s="125" t="s">
        <v>67</v>
      </c>
      <c r="G88" s="136"/>
      <c r="H88" s="136"/>
      <c r="I88" s="136"/>
      <c r="J88" s="134">
        <f>J89</f>
        <v>14.4</v>
      </c>
      <c r="K88" s="134"/>
      <c r="L88" s="134"/>
    </row>
    <row r="89" spans="1:12" ht="15.75" customHeight="1" x14ac:dyDescent="0.2">
      <c r="A89" s="92" t="str">
        <f>A83</f>
        <v>Общегосударственные вопросы</v>
      </c>
      <c r="B89" s="135" t="s">
        <v>75</v>
      </c>
      <c r="C89" s="135" t="s">
        <v>8</v>
      </c>
      <c r="D89" s="135" t="s">
        <v>60</v>
      </c>
      <c r="E89" s="135" t="s">
        <v>200</v>
      </c>
      <c r="F89" s="125" t="s">
        <v>67</v>
      </c>
      <c r="G89" s="136" t="s">
        <v>33</v>
      </c>
      <c r="H89" s="136"/>
      <c r="I89" s="136"/>
      <c r="J89" s="134">
        <f>J90</f>
        <v>14.4</v>
      </c>
      <c r="K89" s="134"/>
      <c r="L89" s="134"/>
    </row>
    <row r="90" spans="1:12" ht="24" customHeight="1" x14ac:dyDescent="0.2">
      <c r="A90" s="92" t="str">
        <f>'Приложение 2'!A37</f>
        <v>Другие общегосударственные вопросы</v>
      </c>
      <c r="B90" s="135" t="s">
        <v>75</v>
      </c>
      <c r="C90" s="135" t="s">
        <v>8</v>
      </c>
      <c r="D90" s="135" t="s">
        <v>60</v>
      </c>
      <c r="E90" s="135" t="s">
        <v>200</v>
      </c>
      <c r="F90" s="125" t="s">
        <v>67</v>
      </c>
      <c r="G90" s="136" t="s">
        <v>33</v>
      </c>
      <c r="H90" s="136" t="s">
        <v>164</v>
      </c>
      <c r="I90" s="136"/>
      <c r="J90" s="134">
        <f>J91</f>
        <v>14.4</v>
      </c>
      <c r="K90" s="134"/>
      <c r="L90" s="134"/>
    </row>
    <row r="91" spans="1:12" ht="53.25" customHeight="1" x14ac:dyDescent="0.2">
      <c r="A91" s="92" t="str">
        <f>A85</f>
        <v>Администрация Белозерьевского сельского поселения Ромодановского муниципального района Республики Мордовия</v>
      </c>
      <c r="B91" s="135" t="s">
        <v>75</v>
      </c>
      <c r="C91" s="135" t="s">
        <v>8</v>
      </c>
      <c r="D91" s="135" t="s">
        <v>60</v>
      </c>
      <c r="E91" s="135" t="s">
        <v>200</v>
      </c>
      <c r="F91" s="125" t="s">
        <v>67</v>
      </c>
      <c r="G91" s="136" t="s">
        <v>33</v>
      </c>
      <c r="H91" s="136" t="s">
        <v>164</v>
      </c>
      <c r="I91" s="136" t="s">
        <v>134</v>
      </c>
      <c r="J91" s="134">
        <f>'Приложение 2'!J42</f>
        <v>14.4</v>
      </c>
      <c r="K91" s="134"/>
      <c r="L91" s="134"/>
    </row>
    <row r="92" spans="1:12" ht="31.5" customHeight="1" x14ac:dyDescent="0.2">
      <c r="A92" s="92" t="str">
        <f>'Приложение 2'!A68</f>
        <v>Мероприятия по землеустройству и землепользованию</v>
      </c>
      <c r="B92" s="135" t="s">
        <v>75</v>
      </c>
      <c r="C92" s="135" t="s">
        <v>8</v>
      </c>
      <c r="D92" s="135" t="s">
        <v>60</v>
      </c>
      <c r="E92" s="135" t="s">
        <v>209</v>
      </c>
      <c r="F92" s="125"/>
      <c r="G92" s="136"/>
      <c r="H92" s="136"/>
      <c r="I92" s="136"/>
      <c r="J92" s="134">
        <f>J93</f>
        <v>40</v>
      </c>
      <c r="K92" s="134"/>
      <c r="L92" s="134"/>
    </row>
    <row r="93" spans="1:12" ht="43.5" customHeight="1" x14ac:dyDescent="0.2">
      <c r="A93" s="92" t="str">
        <f>'Приложение 2'!A69</f>
        <v>Закупка товаров, работ и услуг для обеспечения государственных (муниципальных) нужд</v>
      </c>
      <c r="B93" s="135" t="s">
        <v>75</v>
      </c>
      <c r="C93" s="135" t="s">
        <v>8</v>
      </c>
      <c r="D93" s="135" t="s">
        <v>60</v>
      </c>
      <c r="E93" s="135" t="s">
        <v>209</v>
      </c>
      <c r="F93" s="125" t="s">
        <v>64</v>
      </c>
      <c r="G93" s="136"/>
      <c r="H93" s="136"/>
      <c r="I93" s="136"/>
      <c r="J93" s="134">
        <f>J94</f>
        <v>40</v>
      </c>
      <c r="K93" s="134"/>
      <c r="L93" s="134"/>
    </row>
    <row r="94" spans="1:12" ht="42.75" customHeight="1" x14ac:dyDescent="0.2">
      <c r="A94" s="92" t="str">
        <f>'Приложение 2'!A70</f>
        <v>Иные закупки товаров, работ и услуг для обеспечения государственных (муниципальных) нужд</v>
      </c>
      <c r="B94" s="135" t="s">
        <v>75</v>
      </c>
      <c r="C94" s="135" t="s">
        <v>8</v>
      </c>
      <c r="D94" s="135" t="s">
        <v>60</v>
      </c>
      <c r="E94" s="135" t="s">
        <v>209</v>
      </c>
      <c r="F94" s="125" t="s">
        <v>65</v>
      </c>
      <c r="G94" s="136"/>
      <c r="H94" s="136"/>
      <c r="I94" s="136"/>
      <c r="J94" s="134">
        <f>J95</f>
        <v>40</v>
      </c>
      <c r="K94" s="134"/>
      <c r="L94" s="134"/>
    </row>
    <row r="95" spans="1:12" ht="18" customHeight="1" x14ac:dyDescent="0.2">
      <c r="A95" s="92" t="str">
        <f>'Приложение 2'!A52</f>
        <v>Национальная экономика</v>
      </c>
      <c r="B95" s="135" t="s">
        <v>75</v>
      </c>
      <c r="C95" s="135" t="s">
        <v>8</v>
      </c>
      <c r="D95" s="135" t="s">
        <v>60</v>
      </c>
      <c r="E95" s="135" t="s">
        <v>209</v>
      </c>
      <c r="F95" s="125" t="s">
        <v>65</v>
      </c>
      <c r="G95" s="136" t="s">
        <v>41</v>
      </c>
      <c r="H95" s="136"/>
      <c r="I95" s="136"/>
      <c r="J95" s="134">
        <f>J96</f>
        <v>40</v>
      </c>
      <c r="K95" s="134"/>
      <c r="L95" s="134"/>
    </row>
    <row r="96" spans="1:12" ht="31.5" customHeight="1" x14ac:dyDescent="0.2">
      <c r="A96" s="92" t="str">
        <f>'Приложение 2'!A59</f>
        <v>Другие вопросы в облости национальной экономики</v>
      </c>
      <c r="B96" s="135" t="s">
        <v>75</v>
      </c>
      <c r="C96" s="135" t="s">
        <v>8</v>
      </c>
      <c r="D96" s="135" t="s">
        <v>60</v>
      </c>
      <c r="E96" s="135" t="s">
        <v>209</v>
      </c>
      <c r="F96" s="125" t="s">
        <v>65</v>
      </c>
      <c r="G96" s="136" t="s">
        <v>41</v>
      </c>
      <c r="H96" s="136" t="s">
        <v>20</v>
      </c>
      <c r="I96" s="136"/>
      <c r="J96" s="134">
        <f>J97</f>
        <v>40</v>
      </c>
      <c r="K96" s="134"/>
      <c r="L96" s="134"/>
    </row>
    <row r="97" spans="1:12" ht="51" customHeight="1" x14ac:dyDescent="0.2">
      <c r="A97" s="92" t="str">
        <f>A91</f>
        <v>Администрация Белозерьевского сельского поселения Ромодановского муниципального района Республики Мордовия</v>
      </c>
      <c r="B97" s="135" t="s">
        <v>75</v>
      </c>
      <c r="C97" s="135" t="s">
        <v>8</v>
      </c>
      <c r="D97" s="135" t="s">
        <v>60</v>
      </c>
      <c r="E97" s="135" t="s">
        <v>209</v>
      </c>
      <c r="F97" s="125" t="s">
        <v>65</v>
      </c>
      <c r="G97" s="136" t="s">
        <v>41</v>
      </c>
      <c r="H97" s="136" t="s">
        <v>20</v>
      </c>
      <c r="I97" s="136" t="s">
        <v>134</v>
      </c>
      <c r="J97" s="134">
        <f>'Приложение 2'!J70</f>
        <v>40</v>
      </c>
      <c r="K97" s="134"/>
      <c r="L97" s="134"/>
    </row>
    <row r="98" spans="1:12" ht="75" customHeight="1" x14ac:dyDescent="0.2">
      <c r="A98" s="92" t="str">
        <f>'Приложение 2'!A47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98" s="135" t="s">
        <v>75</v>
      </c>
      <c r="C98" s="135" t="s">
        <v>8</v>
      </c>
      <c r="D98" s="135" t="s">
        <v>60</v>
      </c>
      <c r="E98" s="135" t="s">
        <v>115</v>
      </c>
      <c r="F98" s="125"/>
      <c r="G98" s="136"/>
      <c r="H98" s="136"/>
      <c r="I98" s="136"/>
      <c r="J98" s="134">
        <f>J99+J104</f>
        <v>435.3</v>
      </c>
      <c r="K98" s="134">
        <f>K99+K104</f>
        <v>469.9</v>
      </c>
      <c r="L98" s="134">
        <f>L99+L104</f>
        <v>485.1</v>
      </c>
    </row>
    <row r="99" spans="1:12" ht="89.25" customHeight="1" x14ac:dyDescent="0.2">
      <c r="A99" s="93" t="str">
        <f>'Приложение 2'!A48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9" s="135" t="s">
        <v>75</v>
      </c>
      <c r="C99" s="135" t="s">
        <v>8</v>
      </c>
      <c r="D99" s="135" t="s">
        <v>60</v>
      </c>
      <c r="E99" s="135" t="s">
        <v>115</v>
      </c>
      <c r="F99" s="125" t="s">
        <v>62</v>
      </c>
      <c r="G99" s="137"/>
      <c r="H99" s="137"/>
      <c r="I99" s="137"/>
      <c r="J99" s="134">
        <f t="shared" ref="J99:L102" si="34">J100</f>
        <v>430.3</v>
      </c>
      <c r="K99" s="134">
        <f t="shared" si="34"/>
        <v>464.9</v>
      </c>
      <c r="L99" s="134">
        <f t="shared" si="34"/>
        <v>480.1</v>
      </c>
    </row>
    <row r="100" spans="1:12" ht="39" customHeight="1" x14ac:dyDescent="0.2">
      <c r="A100" s="93" t="str">
        <f>'Приложение 2'!A49</f>
        <v>Расходы на выплаты персоналу государственных (муниципальных) органов</v>
      </c>
      <c r="B100" s="135" t="s">
        <v>75</v>
      </c>
      <c r="C100" s="135" t="s">
        <v>8</v>
      </c>
      <c r="D100" s="135" t="s">
        <v>60</v>
      </c>
      <c r="E100" s="135" t="s">
        <v>115</v>
      </c>
      <c r="F100" s="125" t="s">
        <v>63</v>
      </c>
      <c r="G100" s="137"/>
      <c r="H100" s="137"/>
      <c r="I100" s="137"/>
      <c r="J100" s="134">
        <f t="shared" si="34"/>
        <v>430.3</v>
      </c>
      <c r="K100" s="134">
        <f t="shared" si="34"/>
        <v>464.9</v>
      </c>
      <c r="L100" s="134">
        <f t="shared" si="34"/>
        <v>480.1</v>
      </c>
    </row>
    <row r="101" spans="1:12" ht="18.75" customHeight="1" x14ac:dyDescent="0.2">
      <c r="A101" s="140" t="str">
        <f>'Приложение 2'!A43</f>
        <v>Национальная оборона</v>
      </c>
      <c r="B101" s="135" t="s">
        <v>75</v>
      </c>
      <c r="C101" s="135" t="s">
        <v>8</v>
      </c>
      <c r="D101" s="135" t="s">
        <v>60</v>
      </c>
      <c r="E101" s="135" t="s">
        <v>115</v>
      </c>
      <c r="F101" s="125" t="s">
        <v>63</v>
      </c>
      <c r="G101" s="136" t="s">
        <v>35</v>
      </c>
      <c r="H101" s="137"/>
      <c r="I101" s="137"/>
      <c r="J101" s="134">
        <f t="shared" si="34"/>
        <v>430.3</v>
      </c>
      <c r="K101" s="134">
        <f t="shared" si="34"/>
        <v>464.9</v>
      </c>
      <c r="L101" s="134">
        <f t="shared" si="34"/>
        <v>480.1</v>
      </c>
    </row>
    <row r="102" spans="1:12" ht="27.75" customHeight="1" x14ac:dyDescent="0.2">
      <c r="A102" s="93" t="str">
        <f>A107</f>
        <v>Мобилизационная и вневойсковая подготовка</v>
      </c>
      <c r="B102" s="135" t="s">
        <v>75</v>
      </c>
      <c r="C102" s="135" t="s">
        <v>8</v>
      </c>
      <c r="D102" s="135" t="s">
        <v>60</v>
      </c>
      <c r="E102" s="135" t="s">
        <v>115</v>
      </c>
      <c r="F102" s="125" t="s">
        <v>63</v>
      </c>
      <c r="G102" s="136" t="s">
        <v>35</v>
      </c>
      <c r="H102" s="136" t="str">
        <f>H107</f>
        <v>03</v>
      </c>
      <c r="I102" s="137"/>
      <c r="J102" s="134">
        <f t="shared" si="34"/>
        <v>430.3</v>
      </c>
      <c r="K102" s="134">
        <f t="shared" si="34"/>
        <v>464.9</v>
      </c>
      <c r="L102" s="134">
        <f t="shared" si="34"/>
        <v>480.1</v>
      </c>
    </row>
    <row r="103" spans="1:12" ht="53.25" customHeight="1" x14ac:dyDescent="0.2">
      <c r="A103" s="92" t="str">
        <f>A108</f>
        <v>Администрация Белозерьевского сельского поселения Ромодановского муниципального района Республики Мордовия</v>
      </c>
      <c r="B103" s="135" t="s">
        <v>75</v>
      </c>
      <c r="C103" s="135" t="s">
        <v>8</v>
      </c>
      <c r="D103" s="135" t="s">
        <v>60</v>
      </c>
      <c r="E103" s="135" t="s">
        <v>115</v>
      </c>
      <c r="F103" s="125" t="s">
        <v>63</v>
      </c>
      <c r="G103" s="136" t="s">
        <v>35</v>
      </c>
      <c r="H103" s="136" t="str">
        <f>H102</f>
        <v>03</v>
      </c>
      <c r="I103" s="137">
        <v>911</v>
      </c>
      <c r="J103" s="134">
        <f>'Приложение 2'!J49</f>
        <v>430.3</v>
      </c>
      <c r="K103" s="134">
        <f>'Приложение 2'!K49</f>
        <v>464.9</v>
      </c>
      <c r="L103" s="134">
        <f>'Приложение 2'!L49</f>
        <v>480.1</v>
      </c>
    </row>
    <row r="104" spans="1:12" ht="41.25" customHeight="1" x14ac:dyDescent="0.2">
      <c r="A104" s="92" t="str">
        <f>'Приложение 2'!A50</f>
        <v>Закупка товаров, работ и услуг для обеспечения государственных (муниципальных) нужд</v>
      </c>
      <c r="B104" s="135" t="s">
        <v>75</v>
      </c>
      <c r="C104" s="135" t="s">
        <v>8</v>
      </c>
      <c r="D104" s="135" t="s">
        <v>60</v>
      </c>
      <c r="E104" s="135" t="s">
        <v>115</v>
      </c>
      <c r="F104" s="125" t="s">
        <v>64</v>
      </c>
      <c r="G104" s="137"/>
      <c r="H104" s="137"/>
      <c r="I104" s="137"/>
      <c r="J104" s="134">
        <f t="shared" ref="J104:L107" si="35">J105</f>
        <v>5</v>
      </c>
      <c r="K104" s="134">
        <f t="shared" si="35"/>
        <v>5</v>
      </c>
      <c r="L104" s="134">
        <f t="shared" si="35"/>
        <v>5</v>
      </c>
    </row>
    <row r="105" spans="1:12" ht="43.5" customHeight="1" x14ac:dyDescent="0.2">
      <c r="A105" s="93" t="str">
        <f>'Приложение 2'!A51</f>
        <v>Иные закупки товаров, работ и услуг для обеспечения государственных (муниципальных) нужд</v>
      </c>
      <c r="B105" s="135" t="s">
        <v>75</v>
      </c>
      <c r="C105" s="135" t="s">
        <v>8</v>
      </c>
      <c r="D105" s="135" t="s">
        <v>60</v>
      </c>
      <c r="E105" s="135" t="s">
        <v>115</v>
      </c>
      <c r="F105" s="125" t="s">
        <v>65</v>
      </c>
      <c r="G105" s="136"/>
      <c r="H105" s="136"/>
      <c r="I105" s="136"/>
      <c r="J105" s="134">
        <f t="shared" si="35"/>
        <v>5</v>
      </c>
      <c r="K105" s="134">
        <f t="shared" si="35"/>
        <v>5</v>
      </c>
      <c r="L105" s="134">
        <f t="shared" si="35"/>
        <v>5</v>
      </c>
    </row>
    <row r="106" spans="1:12" ht="18.75" customHeight="1" x14ac:dyDescent="0.2">
      <c r="A106" s="93" t="str">
        <f>'Приложение 2'!A43</f>
        <v>Национальная оборона</v>
      </c>
      <c r="B106" s="135" t="s">
        <v>75</v>
      </c>
      <c r="C106" s="135" t="s">
        <v>8</v>
      </c>
      <c r="D106" s="135" t="s">
        <v>60</v>
      </c>
      <c r="E106" s="135" t="s">
        <v>115</v>
      </c>
      <c r="F106" s="125" t="s">
        <v>65</v>
      </c>
      <c r="G106" s="136" t="s">
        <v>35</v>
      </c>
      <c r="H106" s="136"/>
      <c r="I106" s="136"/>
      <c r="J106" s="134">
        <f t="shared" si="35"/>
        <v>5</v>
      </c>
      <c r="K106" s="134">
        <f t="shared" si="35"/>
        <v>5</v>
      </c>
      <c r="L106" s="134">
        <f t="shared" si="35"/>
        <v>5</v>
      </c>
    </row>
    <row r="107" spans="1:12" ht="32.25" customHeight="1" x14ac:dyDescent="0.2">
      <c r="A107" s="93" t="s">
        <v>171</v>
      </c>
      <c r="B107" s="135" t="s">
        <v>75</v>
      </c>
      <c r="C107" s="135" t="s">
        <v>8</v>
      </c>
      <c r="D107" s="135" t="s">
        <v>60</v>
      </c>
      <c r="E107" s="135" t="s">
        <v>115</v>
      </c>
      <c r="F107" s="125" t="s">
        <v>65</v>
      </c>
      <c r="G107" s="136" t="s">
        <v>35</v>
      </c>
      <c r="H107" s="136" t="s">
        <v>50</v>
      </c>
      <c r="I107" s="136"/>
      <c r="J107" s="134">
        <f t="shared" si="35"/>
        <v>5</v>
      </c>
      <c r="K107" s="134">
        <f t="shared" si="35"/>
        <v>5</v>
      </c>
      <c r="L107" s="134">
        <f t="shared" si="35"/>
        <v>5</v>
      </c>
    </row>
    <row r="108" spans="1:12" ht="57" customHeight="1" x14ac:dyDescent="0.2">
      <c r="A108" s="93" t="s">
        <v>147</v>
      </c>
      <c r="B108" s="135" t="s">
        <v>75</v>
      </c>
      <c r="C108" s="135" t="s">
        <v>8</v>
      </c>
      <c r="D108" s="135" t="s">
        <v>60</v>
      </c>
      <c r="E108" s="135" t="s">
        <v>115</v>
      </c>
      <c r="F108" s="125" t="s">
        <v>65</v>
      </c>
      <c r="G108" s="136" t="s">
        <v>35</v>
      </c>
      <c r="H108" s="136" t="s">
        <v>50</v>
      </c>
      <c r="I108" s="136" t="s">
        <v>134</v>
      </c>
      <c r="J108" s="134">
        <f>'Приложение 2'!J51</f>
        <v>5</v>
      </c>
      <c r="K108" s="134">
        <f>'Приложение 2'!K51</f>
        <v>5</v>
      </c>
      <c r="L108" s="134">
        <f>'Приложение 2'!L50</f>
        <v>5</v>
      </c>
    </row>
    <row r="109" spans="1:12" ht="127.5" customHeight="1" x14ac:dyDescent="0.2">
      <c r="A109" s="93" t="str">
        <f>'Приложение 2'!A28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9" s="135" t="s">
        <v>75</v>
      </c>
      <c r="C109" s="135" t="s">
        <v>8</v>
      </c>
      <c r="D109" s="135" t="s">
        <v>60</v>
      </c>
      <c r="E109" s="135" t="s">
        <v>74</v>
      </c>
      <c r="F109" s="125"/>
      <c r="G109" s="137"/>
      <c r="H109" s="137"/>
      <c r="I109" s="137"/>
      <c r="J109" s="134">
        <f>J110</f>
        <v>2.4</v>
      </c>
      <c r="K109" s="134">
        <f>K111</f>
        <v>2.5</v>
      </c>
      <c r="L109" s="134">
        <f>L110</f>
        <v>2.6</v>
      </c>
    </row>
    <row r="110" spans="1:12" ht="39.75" customHeight="1" x14ac:dyDescent="0.2">
      <c r="A110" s="93" t="str">
        <f>'Приложение 2'!A29</f>
        <v>Закупка товаров, работ и услуг для обеспечения государственных (муниципальных) нужд</v>
      </c>
      <c r="B110" s="135" t="s">
        <v>75</v>
      </c>
      <c r="C110" s="135" t="s">
        <v>8</v>
      </c>
      <c r="D110" s="135" t="s">
        <v>60</v>
      </c>
      <c r="E110" s="135" t="s">
        <v>74</v>
      </c>
      <c r="F110" s="125" t="s">
        <v>64</v>
      </c>
      <c r="G110" s="136"/>
      <c r="H110" s="136"/>
      <c r="I110" s="136"/>
      <c r="J110" s="134">
        <f>J111</f>
        <v>2.4</v>
      </c>
      <c r="K110" s="134">
        <f>K111</f>
        <v>2.5</v>
      </c>
      <c r="L110" s="134">
        <f>L111</f>
        <v>2.6</v>
      </c>
    </row>
    <row r="111" spans="1:12" ht="40.5" customHeight="1" x14ac:dyDescent="0.2">
      <c r="A111" s="93" t="str">
        <f>'Приложение 2'!A30</f>
        <v>Иные закупки товаров, работ и услуг для обеспечения государственных (муниципальных) нужд</v>
      </c>
      <c r="B111" s="135" t="s">
        <v>75</v>
      </c>
      <c r="C111" s="135" t="s">
        <v>8</v>
      </c>
      <c r="D111" s="135" t="s">
        <v>60</v>
      </c>
      <c r="E111" s="135" t="s">
        <v>74</v>
      </c>
      <c r="F111" s="125" t="s">
        <v>65</v>
      </c>
      <c r="G111" s="136"/>
      <c r="H111" s="136"/>
      <c r="I111" s="136"/>
      <c r="J111" s="134">
        <f>J112</f>
        <v>2.4</v>
      </c>
      <c r="K111" s="134">
        <f>K113</f>
        <v>2.5</v>
      </c>
      <c r="L111" s="134">
        <f>L112</f>
        <v>2.6</v>
      </c>
    </row>
    <row r="112" spans="1:12" x14ac:dyDescent="0.2">
      <c r="A112" s="93" t="str">
        <f>'Приложение 2'!A8</f>
        <v>Общегосударственные вопросы</v>
      </c>
      <c r="B112" s="135" t="s">
        <v>75</v>
      </c>
      <c r="C112" s="135" t="s">
        <v>8</v>
      </c>
      <c r="D112" s="135" t="s">
        <v>60</v>
      </c>
      <c r="E112" s="135" t="s">
        <v>74</v>
      </c>
      <c r="F112" s="125" t="s">
        <v>65</v>
      </c>
      <c r="G112" s="136" t="s">
        <v>33</v>
      </c>
      <c r="H112" s="136"/>
      <c r="I112" s="136"/>
      <c r="J112" s="134">
        <f>J113</f>
        <v>2.4</v>
      </c>
      <c r="K112" s="134">
        <f>K113</f>
        <v>2.5</v>
      </c>
      <c r="L112" s="134">
        <f>L113</f>
        <v>2.6</v>
      </c>
    </row>
    <row r="113" spans="1:12" ht="65.25" customHeight="1" x14ac:dyDescent="0.2">
      <c r="A113" s="9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13" s="135" t="s">
        <v>75</v>
      </c>
      <c r="C113" s="135" t="s">
        <v>8</v>
      </c>
      <c r="D113" s="135" t="s">
        <v>60</v>
      </c>
      <c r="E113" s="135" t="s">
        <v>74</v>
      </c>
      <c r="F113" s="125" t="s">
        <v>65</v>
      </c>
      <c r="G113" s="136" t="s">
        <v>33</v>
      </c>
      <c r="H113" s="136" t="s">
        <v>41</v>
      </c>
      <c r="I113" s="136"/>
      <c r="J113" s="134">
        <f>J114</f>
        <v>2.4</v>
      </c>
      <c r="K113" s="134">
        <f>K114</f>
        <v>2.5</v>
      </c>
      <c r="L113" s="134">
        <f>L114</f>
        <v>2.6</v>
      </c>
    </row>
    <row r="114" spans="1:12" ht="60" customHeight="1" x14ac:dyDescent="0.2">
      <c r="A114" s="93" t="s">
        <v>147</v>
      </c>
      <c r="B114" s="135" t="s">
        <v>75</v>
      </c>
      <c r="C114" s="135" t="s">
        <v>8</v>
      </c>
      <c r="D114" s="135" t="s">
        <v>60</v>
      </c>
      <c r="E114" s="135" t="s">
        <v>74</v>
      </c>
      <c r="F114" s="125" t="s">
        <v>65</v>
      </c>
      <c r="G114" s="136" t="s">
        <v>33</v>
      </c>
      <c r="H114" s="136" t="s">
        <v>41</v>
      </c>
      <c r="I114" s="136" t="s">
        <v>134</v>
      </c>
      <c r="J114" s="134">
        <f>'Приложение 2'!J30</f>
        <v>2.4</v>
      </c>
      <c r="K114" s="134">
        <f>'Приложение 2'!K30</f>
        <v>2.5</v>
      </c>
      <c r="L114" s="134">
        <f>'Приложение 2'!L30</f>
        <v>2.6</v>
      </c>
    </row>
  </sheetData>
  <autoFilter ref="A1:L114" xr:uid="{00000000-0009-0000-0000-000004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81:A82">
    <cfRule type="expression" dxfId="3" priority="13" stopIfTrue="1">
      <formula>$F81=""</formula>
    </cfRule>
    <cfRule type="expression" dxfId="2" priority="14" stopIfTrue="1">
      <formula>#REF!&lt;&gt;""</formula>
    </cfRule>
    <cfRule type="expression" dxfId="1" priority="15" stopIfTrue="1">
      <formula>AND($G81="",$F81&lt;&gt;"")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B17" zoomScale="60" zoomScaleNormal="55" workbookViewId="0">
      <selection activeCell="C29" sqref="C29"/>
    </sheetView>
  </sheetViews>
  <sheetFormatPr defaultRowHeight="12.75" x14ac:dyDescent="0.2"/>
  <cols>
    <col min="1" max="1" width="58.6640625" style="22" customWidth="1"/>
    <col min="2" max="2" width="125" style="22" customWidth="1"/>
    <col min="3" max="3" width="27" style="22" customWidth="1"/>
    <col min="4" max="4" width="30.83203125" style="22" customWidth="1"/>
    <col min="5" max="5" width="27.5" style="22" customWidth="1"/>
    <col min="6" max="6" width="41.83203125" style="23" customWidth="1"/>
    <col min="7" max="7" width="23.6640625" style="22" customWidth="1"/>
    <col min="8" max="8" width="19.5" style="22" customWidth="1"/>
    <col min="9" max="9" width="25.5" style="22" customWidth="1"/>
    <col min="10" max="16384" width="9.33203125" style="22"/>
  </cols>
  <sheetData>
    <row r="1" spans="1:7" ht="18.75" hidden="1" customHeight="1" x14ac:dyDescent="0.35">
      <c r="B1" s="67"/>
      <c r="C1" s="154"/>
      <c r="D1" s="154"/>
      <c r="E1" s="154"/>
      <c r="F1" s="21"/>
    </row>
    <row r="2" spans="1:7" ht="409.6" customHeight="1" x14ac:dyDescent="0.3">
      <c r="A2" s="66"/>
      <c r="B2" s="65"/>
      <c r="C2" s="153" t="s">
        <v>197</v>
      </c>
      <c r="D2" s="153"/>
      <c r="E2" s="153"/>
      <c r="F2" s="19"/>
      <c r="G2" s="19"/>
    </row>
    <row r="3" spans="1:7" ht="13.15" customHeight="1" x14ac:dyDescent="0.2">
      <c r="A3" s="152" t="s">
        <v>184</v>
      </c>
      <c r="B3" s="152"/>
      <c r="C3" s="152"/>
      <c r="D3" s="152"/>
      <c r="E3" s="152"/>
    </row>
    <row r="4" spans="1:7" ht="13.15" customHeight="1" x14ac:dyDescent="0.2">
      <c r="A4" s="152"/>
      <c r="B4" s="152"/>
      <c r="C4" s="152"/>
      <c r="D4" s="152"/>
      <c r="E4" s="152"/>
    </row>
    <row r="5" spans="1:7" ht="83.25" customHeight="1" x14ac:dyDescent="0.3">
      <c r="A5" s="152"/>
      <c r="B5" s="152"/>
      <c r="C5" s="152"/>
      <c r="D5" s="152"/>
      <c r="E5" s="152"/>
      <c r="F5" s="64"/>
    </row>
    <row r="6" spans="1:7" ht="23.25" customHeight="1" x14ac:dyDescent="0.25">
      <c r="A6" s="63"/>
      <c r="B6" s="63"/>
      <c r="C6" s="62"/>
    </row>
    <row r="7" spans="1:7" ht="37.15" customHeight="1" x14ac:dyDescent="0.2">
      <c r="A7" s="155" t="s">
        <v>23</v>
      </c>
      <c r="B7" s="156" t="s">
        <v>24</v>
      </c>
      <c r="C7" s="157" t="s">
        <v>25</v>
      </c>
      <c r="D7" s="157"/>
      <c r="E7" s="157"/>
    </row>
    <row r="8" spans="1:7" s="28" customFormat="1" ht="138.6" customHeight="1" x14ac:dyDescent="0.4">
      <c r="A8" s="155"/>
      <c r="B8" s="156"/>
      <c r="C8" s="20" t="s">
        <v>152</v>
      </c>
      <c r="D8" s="20" t="s">
        <v>172</v>
      </c>
      <c r="E8" s="20" t="s">
        <v>180</v>
      </c>
      <c r="F8" s="29"/>
    </row>
    <row r="9" spans="1:7" s="44" customFormat="1" ht="28.15" customHeight="1" x14ac:dyDescent="0.3">
      <c r="A9" s="61" t="s">
        <v>8</v>
      </c>
      <c r="B9" s="60" t="s">
        <v>9</v>
      </c>
      <c r="C9" s="59">
        <v>3</v>
      </c>
      <c r="D9" s="59">
        <v>4</v>
      </c>
      <c r="E9" s="59">
        <v>5</v>
      </c>
      <c r="F9" s="45"/>
    </row>
    <row r="10" spans="1:7" s="44" customFormat="1" ht="44.45" customHeight="1" x14ac:dyDescent="0.35">
      <c r="A10" s="56" t="s">
        <v>80</v>
      </c>
      <c r="B10" s="68" t="s">
        <v>113</v>
      </c>
      <c r="C10" s="58">
        <f>C11+C22+C14+C18</f>
        <v>300</v>
      </c>
      <c r="D10" s="58">
        <f>D11+D22+D14+D18</f>
        <v>0</v>
      </c>
      <c r="E10" s="58">
        <f>E11+E22+E14+E18</f>
        <v>0</v>
      </c>
      <c r="F10" s="45"/>
    </row>
    <row r="11" spans="1:7" s="44" customFormat="1" ht="55.5" customHeight="1" x14ac:dyDescent="0.35">
      <c r="A11" s="56" t="s">
        <v>112</v>
      </c>
      <c r="B11" s="57" t="s">
        <v>79</v>
      </c>
      <c r="C11" s="52">
        <f t="shared" ref="C11:E12" si="0">SUM(C12)</f>
        <v>0</v>
      </c>
      <c r="D11" s="52">
        <f t="shared" si="0"/>
        <v>0</v>
      </c>
      <c r="E11" s="52">
        <f t="shared" si="0"/>
        <v>0</v>
      </c>
      <c r="F11" s="45"/>
    </row>
    <row r="12" spans="1:7" s="44" customFormat="1" ht="73.900000000000006" customHeight="1" x14ac:dyDescent="0.4">
      <c r="A12" s="56" t="s">
        <v>111</v>
      </c>
      <c r="B12" s="55" t="s">
        <v>110</v>
      </c>
      <c r="C12" s="52">
        <f t="shared" si="0"/>
        <v>0</v>
      </c>
      <c r="D12" s="52">
        <f t="shared" si="0"/>
        <v>0</v>
      </c>
      <c r="E12" s="52">
        <f t="shared" si="0"/>
        <v>0</v>
      </c>
      <c r="F12" s="45"/>
    </row>
    <row r="13" spans="1:7" s="44" customFormat="1" ht="71.45" customHeight="1" x14ac:dyDescent="0.4">
      <c r="A13" s="56" t="s">
        <v>109</v>
      </c>
      <c r="B13" s="55" t="s">
        <v>108</v>
      </c>
      <c r="C13" s="52">
        <v>0</v>
      </c>
      <c r="D13" s="38">
        <v>0</v>
      </c>
      <c r="E13" s="38">
        <v>0</v>
      </c>
      <c r="F13" s="45"/>
    </row>
    <row r="14" spans="1:7" s="44" customFormat="1" ht="63" customHeight="1" x14ac:dyDescent="0.4">
      <c r="A14" s="42" t="s">
        <v>107</v>
      </c>
      <c r="B14" s="54" t="s">
        <v>106</v>
      </c>
      <c r="C14" s="52">
        <f t="shared" ref="C14:E15" si="1">C15</f>
        <v>0</v>
      </c>
      <c r="D14" s="52">
        <f t="shared" si="1"/>
        <v>0</v>
      </c>
      <c r="E14" s="52">
        <f t="shared" si="1"/>
        <v>0</v>
      </c>
      <c r="F14" s="45"/>
    </row>
    <row r="15" spans="1:7" s="44" customFormat="1" ht="57" customHeight="1" x14ac:dyDescent="0.4">
      <c r="A15" s="42" t="s">
        <v>105</v>
      </c>
      <c r="B15" s="54" t="s">
        <v>104</v>
      </c>
      <c r="C15" s="52">
        <f t="shared" si="1"/>
        <v>0</v>
      </c>
      <c r="D15" s="52">
        <f t="shared" si="1"/>
        <v>0</v>
      </c>
      <c r="E15" s="52">
        <f t="shared" si="1"/>
        <v>0</v>
      </c>
      <c r="F15" s="45"/>
    </row>
    <row r="16" spans="1:7" s="44" customFormat="1" ht="82.9" customHeight="1" x14ac:dyDescent="0.4">
      <c r="A16" s="42" t="s">
        <v>103</v>
      </c>
      <c r="B16" s="53" t="s">
        <v>102</v>
      </c>
      <c r="C16" s="52">
        <f>SUM(C17)</f>
        <v>0</v>
      </c>
      <c r="D16" s="52">
        <f>SUM(D17)</f>
        <v>0</v>
      </c>
      <c r="E16" s="52">
        <f>SUM(E17)</f>
        <v>0</v>
      </c>
      <c r="F16" s="45"/>
    </row>
    <row r="17" spans="1:6" s="44" customFormat="1" ht="77.45" customHeight="1" x14ac:dyDescent="0.4">
      <c r="A17" s="42" t="s">
        <v>101</v>
      </c>
      <c r="B17" s="51" t="s">
        <v>100</v>
      </c>
      <c r="C17" s="50">
        <v>0</v>
      </c>
      <c r="D17" s="50">
        <v>0</v>
      </c>
      <c r="E17" s="50">
        <v>0</v>
      </c>
      <c r="F17" s="45"/>
    </row>
    <row r="18" spans="1:6" s="44" customFormat="1" ht="48" customHeight="1" x14ac:dyDescent="0.4">
      <c r="A18" s="48" t="s">
        <v>99</v>
      </c>
      <c r="B18" s="49" t="s">
        <v>98</v>
      </c>
      <c r="C18" s="38">
        <f t="shared" ref="C18:E20" si="2">C19</f>
        <v>0</v>
      </c>
      <c r="D18" s="38">
        <f t="shared" si="2"/>
        <v>0</v>
      </c>
      <c r="E18" s="38">
        <f t="shared" si="2"/>
        <v>0</v>
      </c>
      <c r="F18" s="45"/>
    </row>
    <row r="19" spans="1:6" s="44" customFormat="1" ht="57.6" customHeight="1" x14ac:dyDescent="0.4">
      <c r="A19" s="48" t="s">
        <v>97</v>
      </c>
      <c r="B19" s="49" t="s">
        <v>96</v>
      </c>
      <c r="C19" s="38">
        <f t="shared" si="2"/>
        <v>0</v>
      </c>
      <c r="D19" s="38">
        <f t="shared" si="2"/>
        <v>0</v>
      </c>
      <c r="E19" s="38">
        <f t="shared" si="2"/>
        <v>0</v>
      </c>
      <c r="F19" s="45"/>
    </row>
    <row r="20" spans="1:6" s="44" customFormat="1" ht="77.45" customHeight="1" x14ac:dyDescent="0.4">
      <c r="A20" s="48" t="s">
        <v>95</v>
      </c>
      <c r="B20" s="49" t="s">
        <v>94</v>
      </c>
      <c r="C20" s="38">
        <f t="shared" si="2"/>
        <v>0</v>
      </c>
      <c r="D20" s="38">
        <f t="shared" si="2"/>
        <v>0</v>
      </c>
      <c r="E20" s="38">
        <f t="shared" si="2"/>
        <v>0</v>
      </c>
      <c r="F20" s="45"/>
    </row>
    <row r="21" spans="1:6" s="44" customFormat="1" ht="101.45" customHeight="1" x14ac:dyDescent="0.4">
      <c r="A21" s="48" t="s">
        <v>93</v>
      </c>
      <c r="B21" s="49" t="s">
        <v>150</v>
      </c>
      <c r="C21" s="38"/>
      <c r="D21" s="38"/>
      <c r="E21" s="38"/>
      <c r="F21" s="45"/>
    </row>
    <row r="22" spans="1:6" s="44" customFormat="1" ht="52.9" customHeight="1" x14ac:dyDescent="0.35">
      <c r="A22" s="48" t="s">
        <v>92</v>
      </c>
      <c r="B22" s="47" t="s">
        <v>91</v>
      </c>
      <c r="C22" s="46">
        <f>C25+C26</f>
        <v>300</v>
      </c>
      <c r="D22" s="46">
        <f>D25+D26</f>
        <v>0</v>
      </c>
      <c r="E22" s="46">
        <f>E25+E26</f>
        <v>0</v>
      </c>
      <c r="F22" s="72"/>
    </row>
    <row r="23" spans="1:6" s="36" customFormat="1" ht="40.15" customHeight="1" x14ac:dyDescent="0.35">
      <c r="A23" s="40" t="s">
        <v>90</v>
      </c>
      <c r="B23" s="43" t="s">
        <v>89</v>
      </c>
      <c r="C23" s="38">
        <f t="shared" ref="C23:E24" si="3">SUM(C24)</f>
        <v>-4956.3</v>
      </c>
      <c r="D23" s="38">
        <f t="shared" si="3"/>
        <v>-3452.9</v>
      </c>
      <c r="E23" s="38">
        <f t="shared" si="3"/>
        <v>-3537.6</v>
      </c>
      <c r="F23" s="37"/>
    </row>
    <row r="24" spans="1:6" s="28" customFormat="1" ht="46.15" customHeight="1" x14ac:dyDescent="0.4">
      <c r="A24" s="42" t="s">
        <v>88</v>
      </c>
      <c r="B24" s="41" t="s">
        <v>87</v>
      </c>
      <c r="C24" s="24">
        <f t="shared" si="3"/>
        <v>-4956.3</v>
      </c>
      <c r="D24" s="24">
        <f t="shared" si="3"/>
        <v>-3452.9</v>
      </c>
      <c r="E24" s="24">
        <f t="shared" si="3"/>
        <v>-3537.6</v>
      </c>
      <c r="F24" s="29"/>
    </row>
    <row r="25" spans="1:6" s="28" customFormat="1" ht="58.15" customHeight="1" x14ac:dyDescent="0.4">
      <c r="A25" s="42" t="s">
        <v>144</v>
      </c>
      <c r="B25" s="41" t="s">
        <v>143</v>
      </c>
      <c r="C25" s="24">
        <v>-4956.3</v>
      </c>
      <c r="D25" s="24">
        <v>-3452.9</v>
      </c>
      <c r="E25" s="24">
        <v>-3537.6</v>
      </c>
      <c r="F25" s="29"/>
    </row>
    <row r="26" spans="1:6" s="36" customFormat="1" ht="43.15" customHeight="1" x14ac:dyDescent="0.35">
      <c r="A26" s="40" t="s">
        <v>86</v>
      </c>
      <c r="B26" s="39" t="s">
        <v>85</v>
      </c>
      <c r="C26" s="38">
        <f t="shared" ref="C26:E27" si="4">SUM(C27)</f>
        <v>5256.3</v>
      </c>
      <c r="D26" s="38">
        <f t="shared" si="4"/>
        <v>3452.9</v>
      </c>
      <c r="E26" s="38">
        <f t="shared" si="4"/>
        <v>3537.6</v>
      </c>
      <c r="F26" s="37"/>
    </row>
    <row r="27" spans="1:6" s="28" customFormat="1" ht="47.45" customHeight="1" x14ac:dyDescent="0.4">
      <c r="A27" s="35" t="s">
        <v>84</v>
      </c>
      <c r="B27" s="34" t="s">
        <v>83</v>
      </c>
      <c r="C27" s="24">
        <f t="shared" si="4"/>
        <v>5256.3</v>
      </c>
      <c r="D27" s="24">
        <f t="shared" si="4"/>
        <v>3452.9</v>
      </c>
      <c r="E27" s="24">
        <f t="shared" si="4"/>
        <v>3537.6</v>
      </c>
      <c r="F27" s="29"/>
    </row>
    <row r="28" spans="1:6" s="28" customFormat="1" ht="56.45" customHeight="1" x14ac:dyDescent="0.4">
      <c r="A28" s="33" t="s">
        <v>82</v>
      </c>
      <c r="B28" s="32" t="s">
        <v>81</v>
      </c>
      <c r="C28" s="24">
        <v>5256.3</v>
      </c>
      <c r="D28" s="24">
        <v>3452.9</v>
      </c>
      <c r="E28" s="24">
        <v>3537.6</v>
      </c>
      <c r="F28" s="29"/>
    </row>
    <row r="29" spans="1:6" s="28" customFormat="1" ht="76.5" customHeight="1" x14ac:dyDescent="0.4">
      <c r="A29" s="31" t="s">
        <v>80</v>
      </c>
      <c r="B29" s="30" t="s">
        <v>148</v>
      </c>
      <c r="C29" s="24">
        <v>0</v>
      </c>
      <c r="D29" s="24">
        <v>0</v>
      </c>
      <c r="E29" s="24">
        <v>0</v>
      </c>
      <c r="F29" s="29"/>
    </row>
    <row r="30" spans="1:6" ht="37.15" customHeight="1" x14ac:dyDescent="0.4">
      <c r="A30" s="27"/>
      <c r="B30" s="26" t="s">
        <v>132</v>
      </c>
      <c r="C30" s="25">
        <v>1545.3</v>
      </c>
      <c r="D30" s="24">
        <v>1603.9</v>
      </c>
      <c r="E30" s="24">
        <v>1668.2</v>
      </c>
    </row>
    <row r="32" spans="1:6" x14ac:dyDescent="0.2">
      <c r="F32" s="22"/>
    </row>
    <row r="33" spans="6:6" ht="44.45" customHeight="1" x14ac:dyDescent="0.2">
      <c r="F33" s="22"/>
    </row>
    <row r="34" spans="6:6" x14ac:dyDescent="0.2">
      <c r="F34" s="22"/>
    </row>
    <row r="35" spans="6:6" x14ac:dyDescent="0.2">
      <c r="F35" s="22"/>
    </row>
    <row r="36" spans="6:6" x14ac:dyDescent="0.2">
      <c r="F36" s="22"/>
    </row>
    <row r="37" spans="6:6" x14ac:dyDescent="0.2">
      <c r="F37" s="22"/>
    </row>
    <row r="38" spans="6:6" x14ac:dyDescent="0.2">
      <c r="F38" s="22"/>
    </row>
    <row r="39" spans="6:6" x14ac:dyDescent="0.2">
      <c r="F39" s="2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2025-12-24T09:13:49Z</cp:lastPrinted>
  <dcterms:created xsi:type="dcterms:W3CDTF">2006-09-16T00:00:00Z</dcterms:created>
  <dcterms:modified xsi:type="dcterms:W3CDTF">2025-12-24T09:13:58Z</dcterms:modified>
</cp:coreProperties>
</file>