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Грачева\Решение сп Грачева\Трофимовщина\2025\Изменение по бюджету от 25.12.25г\"/>
    </mc:Choice>
  </mc:AlternateContent>
  <xr:revisionPtr revIDLastSave="0" documentId="13_ncr:1_{E8E53007-72FD-42AA-BC30-724681B9DC3F}" xr6:coauthVersionLast="47" xr6:coauthVersionMax="47" xr10:uidLastSave="{00000000-0000-0000-0000-000000000000}"/>
  <bookViews>
    <workbookView xWindow="-120" yWindow="-120" windowWidth="19440" windowHeight="15000" tabRatio="960" activeTab="3" xr2:uid="{00000000-000D-0000-FFFF-FFFF00000000}"/>
  </bookViews>
  <sheets>
    <sheet name="Приложение 1" sheetId="2" r:id="rId1"/>
    <sheet name="Приложение 2" sheetId="3" r:id="rId2"/>
    <sheet name="Приложение 3" sheetId="4" r:id="rId3"/>
    <sheet name="Приложение 4" sheetId="6" r:id="rId4"/>
    <sheet name="прил5" sheetId="14" r:id="rId5"/>
    <sheet name="прил6" sheetId="13" r:id="rId6"/>
  </sheets>
  <definedNames>
    <definedName name="_xlnm._FilterDatabase" localSheetId="1" hidden="1">'Приложение 2'!$A$1:$L$98</definedName>
    <definedName name="_xlnm._FilterDatabase" localSheetId="2" hidden="1">'Приложение 3'!$A$1:$K$98</definedName>
    <definedName name="_xlnm._FilterDatabase" localSheetId="3" hidden="1">'Приложение 4'!$A$1:$L$116</definedName>
    <definedName name="Z_146E8F15_80AC_4549_8E02_D6058BD21F29_.wvu.FilterData" localSheetId="1" hidden="1">'Приложение 2'!$A$1:$L$98</definedName>
    <definedName name="Z_146E8F15_80AC_4549_8E02_D6058BD21F29_.wvu.FilterData" localSheetId="2" hidden="1">'Приложение 3'!$A$1:$K$98</definedName>
    <definedName name="Z_146E8F15_80AC_4549_8E02_D6058BD21F29_.wvu.FilterData" localSheetId="3" hidden="1">'Приложение 4'!$A$6:$L$116</definedName>
    <definedName name="Z_146E8F15_80AC_4549_8E02_D6058BD21F29_.wvu.PrintArea" localSheetId="0" hidden="1">'Приложение 1'!$A$1:$E$28</definedName>
    <definedName name="Z_1F1289EE_F3DA_4F9E_9F23_CD1DBBB60441_.wvu.FilterData" localSheetId="2" hidden="1">'Приложение 3'!$A$1:$K$98</definedName>
    <definedName name="Z_2EE6EB00_C2BB_404A_98A6_E66B3D281ECF_.wvu.FilterData" localSheetId="1" hidden="1">'Приложение 2'!$A$6:$L$84</definedName>
    <definedName name="Z_2EE6EB00_C2BB_404A_98A6_E66B3D281ECF_.wvu.FilterData" localSheetId="2" hidden="1">'Приложение 3'!$A$6:$O$98</definedName>
    <definedName name="Z_2EE6EB00_C2BB_404A_98A6_E66B3D281ECF_.wvu.FilterData" localSheetId="3" hidden="1">'Приложение 4'!$A$6:$L$116</definedName>
    <definedName name="Z_2EE6EB00_C2BB_404A_98A6_E66B3D281ECF_.wvu.PrintArea" localSheetId="0" hidden="1">'Приложение 1'!$A$1:$E$28</definedName>
    <definedName name="Z_D2A2E364_7F41_4DF0_B445_F266635B8190_.wvu.FilterData" localSheetId="1" hidden="1">'Приложение 2'!$A$1:$L$98</definedName>
    <definedName name="Z_D2A2E364_7F41_4DF0_B445_F266635B8190_.wvu.FilterData" localSheetId="2" hidden="1">'Приложение 3'!$A$1:$K$98</definedName>
    <definedName name="Z_D2A2E364_7F41_4DF0_B445_F266635B8190_.wvu.FilterData" localSheetId="3" hidden="1">'Приложение 4'!$A$6:$L$116</definedName>
    <definedName name="Z_D2A2E364_7F41_4DF0_B445_F266635B8190_.wvu.PrintArea" localSheetId="0" hidden="1">'Приложение 1'!$A$1:$E$28</definedName>
    <definedName name="Z_E262048E_84F9_43BC_A071_99F77224052B_.wvu.FilterData" localSheetId="3" hidden="1">'Приложение 4'!$A$6:$L$116</definedName>
    <definedName name="_xlnm.Print_Area" localSheetId="4">прил5!$A$1:$E$30</definedName>
    <definedName name="_xlnm.Print_Area" localSheetId="5">прил6!$A$1:$E$19</definedName>
    <definedName name="_xlnm.Print_Area" localSheetId="0">'Приложение 1'!$A$1:$E$28</definedName>
    <definedName name="_xlnm.Print_Area" localSheetId="1">'Приложение 2'!$A$1:$L$98</definedName>
  </definedNames>
  <calcPr calcId="191029"/>
  <customWorkbookViews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99" i="6" l="1"/>
  <c r="A98" i="6"/>
  <c r="A97" i="6"/>
  <c r="A96" i="6"/>
  <c r="A95" i="6"/>
  <c r="A94" i="6"/>
  <c r="J69" i="6"/>
  <c r="J94" i="6"/>
  <c r="J95" i="6"/>
  <c r="J96" i="6"/>
  <c r="J97" i="6"/>
  <c r="J98" i="6"/>
  <c r="J99" i="6"/>
  <c r="A67" i="6"/>
  <c r="A65" i="6"/>
  <c r="A64" i="6"/>
  <c r="A63" i="6"/>
  <c r="A62" i="6"/>
  <c r="J67" i="6"/>
  <c r="J66" i="6" s="1"/>
  <c r="J65" i="6" s="1"/>
  <c r="J64" i="6" s="1"/>
  <c r="J63" i="6" s="1"/>
  <c r="J62" i="6" s="1"/>
  <c r="A65" i="4"/>
  <c r="A70" i="4"/>
  <c r="A69" i="4"/>
  <c r="A68" i="4"/>
  <c r="A67" i="4"/>
  <c r="A66" i="4"/>
  <c r="I58" i="4"/>
  <c r="I65" i="4"/>
  <c r="I66" i="4"/>
  <c r="I67" i="4"/>
  <c r="I68" i="4"/>
  <c r="I69" i="4"/>
  <c r="I70" i="4"/>
  <c r="A31" i="4"/>
  <c r="A30" i="4"/>
  <c r="A29" i="4"/>
  <c r="I31" i="4"/>
  <c r="I30" i="4" s="1"/>
  <c r="I29" i="4" s="1"/>
  <c r="A70" i="3"/>
  <c r="A69" i="3"/>
  <c r="A67" i="3"/>
  <c r="A66" i="3"/>
  <c r="J58" i="3"/>
  <c r="J65" i="3"/>
  <c r="J66" i="3"/>
  <c r="J67" i="3"/>
  <c r="J68" i="3"/>
  <c r="J69" i="3"/>
  <c r="A29" i="3"/>
  <c r="A31" i="3"/>
  <c r="A30" i="3"/>
  <c r="J30" i="3"/>
  <c r="J29" i="3" s="1"/>
  <c r="J87" i="6"/>
  <c r="J86" i="6" s="1"/>
  <c r="J85" i="6" s="1"/>
  <c r="J84" i="6" s="1"/>
  <c r="J83" i="6" s="1"/>
  <c r="J82" i="6" s="1"/>
  <c r="A86" i="6"/>
  <c r="A82" i="6"/>
  <c r="I48" i="4"/>
  <c r="I47" i="4" s="1"/>
  <c r="I46" i="4" s="1"/>
  <c r="I45" i="4" s="1"/>
  <c r="I44" i="4" s="1"/>
  <c r="I43" i="4" s="1"/>
  <c r="A46" i="4"/>
  <c r="A43" i="4"/>
  <c r="A47" i="3" l="1"/>
  <c r="A48" i="3"/>
  <c r="J47" i="3"/>
  <c r="J46" i="3" s="1"/>
  <c r="J45" i="3" s="1"/>
  <c r="J44" i="3" s="1"/>
  <c r="J43" i="3" s="1"/>
  <c r="A115" i="6"/>
  <c r="A49" i="6"/>
  <c r="A55" i="6" s="1"/>
  <c r="A60" i="6" s="1"/>
  <c r="A66" i="6" s="1"/>
  <c r="A18" i="4"/>
  <c r="A24" i="4"/>
  <c r="L105" i="6"/>
  <c r="L104" i="6" s="1"/>
  <c r="L103" i="6" s="1"/>
  <c r="L102" i="6" s="1"/>
  <c r="L101" i="6" s="1"/>
  <c r="K105" i="6"/>
  <c r="K104" i="6" s="1"/>
  <c r="K103" i="6" s="1"/>
  <c r="K102" i="6" s="1"/>
  <c r="K101" i="6" s="1"/>
  <c r="J105" i="6"/>
  <c r="J104" i="6" s="1"/>
  <c r="J103" i="6" s="1"/>
  <c r="J102" i="6" s="1"/>
  <c r="J101" i="6" s="1"/>
  <c r="L110" i="6"/>
  <c r="L109" i="6" s="1"/>
  <c r="L108" i="6" s="1"/>
  <c r="L107" i="6" s="1"/>
  <c r="L106" i="6" s="1"/>
  <c r="K110" i="6"/>
  <c r="K109" i="6" s="1"/>
  <c r="K108" i="6" s="1"/>
  <c r="K107" i="6" s="1"/>
  <c r="K106" i="6" s="1"/>
  <c r="J110" i="6"/>
  <c r="J109" i="6" s="1"/>
  <c r="J108" i="6" s="1"/>
  <c r="J107" i="6" s="1"/>
  <c r="J106" i="6" s="1"/>
  <c r="A100" i="6"/>
  <c r="A43" i="6"/>
  <c r="A42" i="6"/>
  <c r="A41" i="6"/>
  <c r="A38" i="6"/>
  <c r="J43" i="6"/>
  <c r="J42" i="6" s="1"/>
  <c r="J41" i="6" s="1"/>
  <c r="J40" i="6" s="1"/>
  <c r="J39" i="6" s="1"/>
  <c r="J38" i="6" s="1"/>
  <c r="A15" i="4"/>
  <c r="A16" i="4"/>
  <c r="A17" i="4"/>
  <c r="I17" i="4"/>
  <c r="I16" i="4" s="1"/>
  <c r="I15" i="4" s="1"/>
  <c r="L16" i="3"/>
  <c r="L15" i="3" s="1"/>
  <c r="K16" i="3"/>
  <c r="K15" i="3" s="1"/>
  <c r="A48" i="4" l="1"/>
  <c r="A84" i="6"/>
  <c r="A47" i="4"/>
  <c r="A83" i="6"/>
  <c r="J100" i="6"/>
  <c r="K100" i="6"/>
  <c r="L100" i="6"/>
  <c r="A16" i="3"/>
  <c r="A39" i="6" s="1"/>
  <c r="A17" i="3"/>
  <c r="A40" i="6" s="1"/>
  <c r="J16" i="3"/>
  <c r="J15" i="3" s="1"/>
  <c r="C19" i="2"/>
  <c r="C18" i="2" s="1"/>
  <c r="E24" i="2"/>
  <c r="L93" i="6"/>
  <c r="L92" i="6" s="1"/>
  <c r="L91" i="6" s="1"/>
  <c r="L90" i="6" s="1"/>
  <c r="L89" i="6" s="1"/>
  <c r="L88" i="6" s="1"/>
  <c r="K93" i="6"/>
  <c r="K92" i="6" s="1"/>
  <c r="K91" i="6" s="1"/>
  <c r="K90" i="6" s="1"/>
  <c r="K89" i="6" s="1"/>
  <c r="K88" i="6" s="1"/>
  <c r="J93" i="6"/>
  <c r="J92" i="6" s="1"/>
  <c r="J91" i="6" s="1"/>
  <c r="J90" i="6" s="1"/>
  <c r="J89" i="6" s="1"/>
  <c r="J88" i="6" s="1"/>
  <c r="A88" i="6"/>
  <c r="A89" i="6"/>
  <c r="A90" i="6"/>
  <c r="A92" i="6"/>
  <c r="A40" i="4"/>
  <c r="A85" i="4"/>
  <c r="A86" i="4"/>
  <c r="A89" i="4"/>
  <c r="A90" i="4"/>
  <c r="A91" i="4"/>
  <c r="K91" i="4"/>
  <c r="K90" i="4" s="1"/>
  <c r="K89" i="4" s="1"/>
  <c r="K88" i="4" s="1"/>
  <c r="K87" i="4" s="1"/>
  <c r="J91" i="4"/>
  <c r="J90" i="4" s="1"/>
  <c r="J89" i="4" s="1"/>
  <c r="J88" i="4" s="1"/>
  <c r="J87" i="4" s="1"/>
  <c r="J86" i="4" s="1"/>
  <c r="J85" i="4" s="1"/>
  <c r="I91" i="4"/>
  <c r="I90" i="4" s="1"/>
  <c r="I89" i="4" s="1"/>
  <c r="I88" i="4" s="1"/>
  <c r="I87" i="4" s="1"/>
  <c r="I86" i="4" s="1"/>
  <c r="I85" i="4" s="1"/>
  <c r="L76" i="3"/>
  <c r="K76" i="3"/>
  <c r="K85" i="4" l="1"/>
  <c r="K86" i="4"/>
  <c r="L90" i="3"/>
  <c r="L89" i="3" s="1"/>
  <c r="L88" i="3" s="1"/>
  <c r="L87" i="3" s="1"/>
  <c r="L86" i="3" s="1"/>
  <c r="L85" i="3" s="1"/>
  <c r="K90" i="3"/>
  <c r="K89" i="3" s="1"/>
  <c r="K88" i="3" s="1"/>
  <c r="K87" i="3" s="1"/>
  <c r="K86" i="3" s="1"/>
  <c r="K85" i="3" s="1"/>
  <c r="J90" i="3"/>
  <c r="J89" i="3" s="1"/>
  <c r="J88" i="3" s="1"/>
  <c r="J87" i="3" s="1"/>
  <c r="J86" i="3" s="1"/>
  <c r="J85" i="3" s="1"/>
  <c r="J76" i="3"/>
  <c r="E14" i="2" l="1"/>
  <c r="E13" i="2" s="1"/>
  <c r="D14" i="2"/>
  <c r="D13" i="2" s="1"/>
  <c r="C14" i="2"/>
  <c r="C16" i="2"/>
  <c r="C13" i="2" l="1"/>
  <c r="K97" i="3"/>
  <c r="K96" i="3" s="1"/>
  <c r="K95" i="3" s="1"/>
  <c r="K94" i="3" s="1"/>
  <c r="K93" i="3" s="1"/>
  <c r="K92" i="3" s="1"/>
  <c r="J97" i="3"/>
  <c r="J96" i="3" s="1"/>
  <c r="J95" i="3" s="1"/>
  <c r="J94" i="3" s="1"/>
  <c r="J93" i="3" s="1"/>
  <c r="J92" i="3" s="1"/>
  <c r="K83" i="3"/>
  <c r="K82" i="3" s="1"/>
  <c r="K81" i="3" s="1"/>
  <c r="J83" i="3"/>
  <c r="J82" i="3" s="1"/>
  <c r="J81" i="3" s="1"/>
  <c r="J80" i="3" s="1"/>
  <c r="J78" i="3" s="1"/>
  <c r="K75" i="3"/>
  <c r="K74" i="3" s="1"/>
  <c r="K73" i="3" s="1"/>
  <c r="K72" i="3" s="1"/>
  <c r="K71" i="3" s="1"/>
  <c r="J75" i="3"/>
  <c r="J74" i="3" s="1"/>
  <c r="J73" i="3" s="1"/>
  <c r="J72" i="3" s="1"/>
  <c r="J71" i="3" s="1"/>
  <c r="K63" i="3"/>
  <c r="K62" i="3" s="1"/>
  <c r="K61" i="3" s="1"/>
  <c r="J63" i="3"/>
  <c r="J62" i="3" s="1"/>
  <c r="J61" i="3" s="1"/>
  <c r="K56" i="3"/>
  <c r="J56" i="3"/>
  <c r="K54" i="3"/>
  <c r="J54" i="3"/>
  <c r="K41" i="3"/>
  <c r="J41" i="3"/>
  <c r="K40" i="3"/>
  <c r="K39" i="3" s="1"/>
  <c r="K38" i="3" s="1"/>
  <c r="K37" i="3" s="1"/>
  <c r="J40" i="3"/>
  <c r="J39" i="3" s="1"/>
  <c r="J38" i="3" s="1"/>
  <c r="J37" i="3" s="1"/>
  <c r="K35" i="3"/>
  <c r="K34" i="3" s="1"/>
  <c r="K33" i="3" s="1"/>
  <c r="K32" i="3" s="1"/>
  <c r="J35" i="3"/>
  <c r="J34" i="3" s="1"/>
  <c r="J33" i="3" s="1"/>
  <c r="J32" i="3" s="1"/>
  <c r="K27" i="3"/>
  <c r="J27" i="3"/>
  <c r="K25" i="3"/>
  <c r="J25" i="3"/>
  <c r="K22" i="3"/>
  <c r="K21" i="3" s="1"/>
  <c r="J22" i="3"/>
  <c r="J21" i="3" s="1"/>
  <c r="K13" i="3"/>
  <c r="K12" i="3" s="1"/>
  <c r="K11" i="3" s="1"/>
  <c r="K10" i="3" s="1"/>
  <c r="K9" i="3" s="1"/>
  <c r="J13" i="3"/>
  <c r="J12" i="3" s="1"/>
  <c r="D27" i="2"/>
  <c r="D26" i="2" s="1"/>
  <c r="C27" i="2"/>
  <c r="C26" i="2" s="1"/>
  <c r="D24" i="2"/>
  <c r="C24" i="2"/>
  <c r="D22" i="2"/>
  <c r="C22" i="2"/>
  <c r="A8" i="6"/>
  <c r="A16" i="6"/>
  <c r="J31" i="6"/>
  <c r="A73" i="4"/>
  <c r="A60" i="4"/>
  <c r="L25" i="3"/>
  <c r="A44" i="6"/>
  <c r="A22" i="6"/>
  <c r="A18" i="6"/>
  <c r="A74" i="4"/>
  <c r="A62" i="4"/>
  <c r="A53" i="4"/>
  <c r="A33" i="4"/>
  <c r="A81" i="4" s="1"/>
  <c r="A88" i="4" s="1"/>
  <c r="A38" i="4"/>
  <c r="A80" i="4" s="1"/>
  <c r="A20" i="4"/>
  <c r="A10" i="4"/>
  <c r="A19" i="4" s="1"/>
  <c r="A94" i="3"/>
  <c r="A94" i="4" s="1"/>
  <c r="A81" i="3"/>
  <c r="A88" i="3" s="1"/>
  <c r="A39" i="3"/>
  <c r="A45" i="3" s="1"/>
  <c r="A45" i="4" s="1"/>
  <c r="A38" i="3"/>
  <c r="A44" i="3" s="1"/>
  <c r="A44" i="4" s="1"/>
  <c r="A39" i="4" l="1"/>
  <c r="A52" i="3"/>
  <c r="A52" i="4" s="1"/>
  <c r="A80" i="3"/>
  <c r="A87" i="3" s="1"/>
  <c r="A87" i="4" s="1"/>
  <c r="A51" i="3"/>
  <c r="A51" i="4" s="1"/>
  <c r="K53" i="3"/>
  <c r="J53" i="3"/>
  <c r="J24" i="3"/>
  <c r="J11" i="3"/>
  <c r="J10" i="3" s="1"/>
  <c r="J9" i="3" s="1"/>
  <c r="K24" i="3"/>
  <c r="K20" i="3" s="1"/>
  <c r="K19" i="3" s="1"/>
  <c r="K18" i="3" s="1"/>
  <c r="K8" i="3" s="1"/>
  <c r="K79" i="3"/>
  <c r="K80" i="3"/>
  <c r="K78" i="3" s="1"/>
  <c r="J60" i="3"/>
  <c r="J59" i="3" s="1"/>
  <c r="K60" i="3"/>
  <c r="K59" i="3" s="1"/>
  <c r="K58" i="3" s="1"/>
  <c r="D21" i="2"/>
  <c r="D12" i="2" s="1"/>
  <c r="D11" i="2" s="1"/>
  <c r="J79" i="3"/>
  <c r="C21" i="2"/>
  <c r="A19" i="3"/>
  <c r="A24" i="6" s="1"/>
  <c r="J20" i="3" l="1"/>
  <c r="J19" i="3" s="1"/>
  <c r="J18" i="3" s="1"/>
  <c r="J8" i="3" s="1"/>
  <c r="K52" i="3"/>
  <c r="K51" i="3" s="1"/>
  <c r="K50" i="3" s="1"/>
  <c r="K49" i="3" s="1"/>
  <c r="K7" i="3" s="1"/>
  <c r="J52" i="3"/>
  <c r="J51" i="3" s="1"/>
  <c r="J50" i="3" s="1"/>
  <c r="J49" i="3" s="1"/>
  <c r="C12" i="2"/>
  <c r="C11" i="2" s="1"/>
  <c r="L81" i="6"/>
  <c r="L80" i="6" s="1"/>
  <c r="L79" i="6" s="1"/>
  <c r="L78" i="6" s="1"/>
  <c r="L77" i="6" s="1"/>
  <c r="L76" i="6" s="1"/>
  <c r="K81" i="6"/>
  <c r="K80" i="6" s="1"/>
  <c r="K79" i="6" s="1"/>
  <c r="K78" i="6" s="1"/>
  <c r="K77" i="6" s="1"/>
  <c r="K76" i="6" s="1"/>
  <c r="J81" i="6"/>
  <c r="J80" i="6" s="1"/>
  <c r="J79" i="6" s="1"/>
  <c r="J78" i="6" s="1"/>
  <c r="J77" i="6" s="1"/>
  <c r="J76" i="6" s="1"/>
  <c r="A80" i="6"/>
  <c r="A79" i="6"/>
  <c r="A78" i="6"/>
  <c r="A77" i="6"/>
  <c r="A76" i="6"/>
  <c r="L75" i="6"/>
  <c r="L74" i="6" s="1"/>
  <c r="L73" i="6" s="1"/>
  <c r="L72" i="6" s="1"/>
  <c r="L71" i="6" s="1"/>
  <c r="L70" i="6" s="1"/>
  <c r="K75" i="6"/>
  <c r="K74" i="6" s="1"/>
  <c r="K73" i="6" s="1"/>
  <c r="K72" i="6" s="1"/>
  <c r="K71" i="6" s="1"/>
  <c r="K70" i="6" s="1"/>
  <c r="J75" i="6"/>
  <c r="J74" i="6" s="1"/>
  <c r="J73" i="6" s="1"/>
  <c r="J72" i="6" s="1"/>
  <c r="J71" i="6" s="1"/>
  <c r="J70" i="6" s="1"/>
  <c r="A75" i="6"/>
  <c r="A81" i="6" s="1"/>
  <c r="A74" i="6"/>
  <c r="A73" i="6"/>
  <c r="A72" i="6"/>
  <c r="A71" i="6"/>
  <c r="A70" i="6"/>
  <c r="A95" i="4"/>
  <c r="A93" i="4"/>
  <c r="A36" i="6" s="1"/>
  <c r="A96" i="4"/>
  <c r="A32" i="6" s="1"/>
  <c r="A97" i="4"/>
  <c r="A33" i="6" s="1"/>
  <c r="A98" i="4"/>
  <c r="A34" i="6" s="1"/>
  <c r="A51" i="6"/>
  <c r="K98" i="4"/>
  <c r="L37" i="6" s="1"/>
  <c r="L36" i="6" s="1"/>
  <c r="L35" i="6" s="1"/>
  <c r="L34" i="6" s="1"/>
  <c r="L33" i="6" s="1"/>
  <c r="L32" i="6" s="1"/>
  <c r="J98" i="4"/>
  <c r="K37" i="6" s="1"/>
  <c r="K36" i="6" s="1"/>
  <c r="K35" i="6" s="1"/>
  <c r="K34" i="6" s="1"/>
  <c r="K33" i="6" s="1"/>
  <c r="K32" i="6" s="1"/>
  <c r="L97" i="3"/>
  <c r="K97" i="4" s="1"/>
  <c r="J97" i="4"/>
  <c r="A92" i="4"/>
  <c r="A35" i="6" s="1"/>
  <c r="I64" i="4"/>
  <c r="I63" i="4" s="1"/>
  <c r="I62" i="4" s="1"/>
  <c r="I61" i="4" s="1"/>
  <c r="I60" i="4" s="1"/>
  <c r="E22" i="2"/>
  <c r="K64" i="4"/>
  <c r="K63" i="4" s="1"/>
  <c r="K62" i="4" s="1"/>
  <c r="L63" i="3"/>
  <c r="L62" i="3" s="1"/>
  <c r="L60" i="3" s="1"/>
  <c r="L59" i="3" s="1"/>
  <c r="L58" i="3" s="1"/>
  <c r="E27" i="2"/>
  <c r="E26" i="2" s="1"/>
  <c r="A91" i="6" l="1"/>
  <c r="A85" i="6"/>
  <c r="A93" i="6"/>
  <c r="A87" i="6"/>
  <c r="J7" i="3"/>
  <c r="E21" i="2"/>
  <c r="E12" i="2" s="1"/>
  <c r="E11" i="2" s="1"/>
  <c r="L96" i="3"/>
  <c r="K61" i="4"/>
  <c r="K60" i="4" s="1"/>
  <c r="I59" i="4"/>
  <c r="L61" i="3"/>
  <c r="K59" i="4" l="1"/>
  <c r="K58" i="4" s="1"/>
  <c r="J96" i="4"/>
  <c r="L95" i="3"/>
  <c r="K96" i="4"/>
  <c r="K55" i="4"/>
  <c r="K54" i="4" s="1"/>
  <c r="J55" i="4"/>
  <c r="J54" i="4" s="1"/>
  <c r="I55" i="4"/>
  <c r="I54" i="4" s="1"/>
  <c r="L54" i="3"/>
  <c r="L116" i="6"/>
  <c r="L115" i="6" s="1"/>
  <c r="L114" i="6" s="1"/>
  <c r="L113" i="6" s="1"/>
  <c r="L112" i="6" s="1"/>
  <c r="L111" i="6" s="1"/>
  <c r="L69" i="6" s="1"/>
  <c r="K116" i="6"/>
  <c r="K115" i="6" s="1"/>
  <c r="K114" i="6" s="1"/>
  <c r="K113" i="6" s="1"/>
  <c r="K112" i="6" s="1"/>
  <c r="K111" i="6" s="1"/>
  <c r="K69" i="6" s="1"/>
  <c r="L61" i="6"/>
  <c r="L60" i="6" s="1"/>
  <c r="L59" i="6" s="1"/>
  <c r="L58" i="6" s="1"/>
  <c r="L57" i="6" s="1"/>
  <c r="K61" i="6"/>
  <c r="K60" i="6" s="1"/>
  <c r="K59" i="6" s="1"/>
  <c r="K58" i="6" s="1"/>
  <c r="K57" i="6" s="1"/>
  <c r="L56" i="6"/>
  <c r="L55" i="6" s="1"/>
  <c r="L54" i="6" s="1"/>
  <c r="L53" i="6" s="1"/>
  <c r="K56" i="6"/>
  <c r="K55" i="6" s="1"/>
  <c r="K54" i="6" s="1"/>
  <c r="K53" i="6" s="1"/>
  <c r="L50" i="6"/>
  <c r="L49" i="6" s="1"/>
  <c r="L48" i="6" s="1"/>
  <c r="L47" i="6" s="1"/>
  <c r="L46" i="6" s="1"/>
  <c r="L45" i="6" s="1"/>
  <c r="K50" i="6"/>
  <c r="K49" i="6" s="1"/>
  <c r="K48" i="6" s="1"/>
  <c r="K47" i="6" s="1"/>
  <c r="K46" i="6" s="1"/>
  <c r="K45" i="6" s="1"/>
  <c r="L31" i="6"/>
  <c r="L30" i="6" s="1"/>
  <c r="L29" i="6" s="1"/>
  <c r="L28" i="6" s="1"/>
  <c r="L27" i="6" s="1"/>
  <c r="L26" i="6" s="1"/>
  <c r="L25" i="6" s="1"/>
  <c r="K31" i="6"/>
  <c r="K30" i="6" s="1"/>
  <c r="K29" i="6" s="1"/>
  <c r="K28" i="6" s="1"/>
  <c r="K27" i="6" s="1"/>
  <c r="K26" i="6" s="1"/>
  <c r="K25" i="6" s="1"/>
  <c r="K15" i="6"/>
  <c r="K14" i="6" s="1"/>
  <c r="K13" i="6" s="1"/>
  <c r="K12" i="6" s="1"/>
  <c r="K11" i="6" s="1"/>
  <c r="K10" i="6" s="1"/>
  <c r="L15" i="6"/>
  <c r="L14" i="6" s="1"/>
  <c r="L13" i="6" s="1"/>
  <c r="L12" i="6" s="1"/>
  <c r="L11" i="6" s="1"/>
  <c r="L10" i="6" s="1"/>
  <c r="L23" i="6"/>
  <c r="L22" i="6" s="1"/>
  <c r="L21" i="6" s="1"/>
  <c r="L20" i="6" s="1"/>
  <c r="L19" i="6" s="1"/>
  <c r="L18" i="6" s="1"/>
  <c r="L17" i="6" s="1"/>
  <c r="L16" i="6" s="1"/>
  <c r="K23" i="6"/>
  <c r="K22" i="6" s="1"/>
  <c r="K21" i="6" s="1"/>
  <c r="K20" i="6" s="1"/>
  <c r="K19" i="6" s="1"/>
  <c r="K18" i="6" s="1"/>
  <c r="K17" i="6" s="1"/>
  <c r="K16" i="6" s="1"/>
  <c r="J116" i="6"/>
  <c r="J115" i="6" s="1"/>
  <c r="J114" i="6" s="1"/>
  <c r="J113" i="6" s="1"/>
  <c r="J112" i="6" s="1"/>
  <c r="J111" i="6" s="1"/>
  <c r="J61" i="6"/>
  <c r="J60" i="6" s="1"/>
  <c r="J59" i="6" s="1"/>
  <c r="J58" i="6" s="1"/>
  <c r="J57" i="6" s="1"/>
  <c r="J56" i="6"/>
  <c r="J55" i="6" s="1"/>
  <c r="J54" i="6" s="1"/>
  <c r="J53" i="6" s="1"/>
  <c r="J50" i="6"/>
  <c r="J49" i="6" s="1"/>
  <c r="J48" i="6" s="1"/>
  <c r="J47" i="6" s="1"/>
  <c r="J46" i="6" s="1"/>
  <c r="J45" i="6" s="1"/>
  <c r="J30" i="6"/>
  <c r="J29" i="6" s="1"/>
  <c r="J28" i="6" s="1"/>
  <c r="J27" i="6" s="1"/>
  <c r="J26" i="6" s="1"/>
  <c r="J25" i="6" s="1"/>
  <c r="J15" i="6"/>
  <c r="J14" i="6" s="1"/>
  <c r="J13" i="6" s="1"/>
  <c r="J12" i="6" s="1"/>
  <c r="J11" i="6" s="1"/>
  <c r="J10" i="6" s="1"/>
  <c r="J23" i="6"/>
  <c r="J22" i="6" s="1"/>
  <c r="J21" i="6" s="1"/>
  <c r="J20" i="6" s="1"/>
  <c r="J19" i="6" s="1"/>
  <c r="J18" i="6" s="1"/>
  <c r="J17" i="6" s="1"/>
  <c r="J16" i="6" s="1"/>
  <c r="K84" i="4"/>
  <c r="K83" i="4" s="1"/>
  <c r="K82" i="4" s="1"/>
  <c r="J84" i="4"/>
  <c r="J83" i="4" s="1"/>
  <c r="J82" i="4" s="1"/>
  <c r="I84" i="4"/>
  <c r="I83" i="4" s="1"/>
  <c r="I82" i="4" s="1"/>
  <c r="K77" i="4"/>
  <c r="K76" i="4" s="1"/>
  <c r="K75" i="4" s="1"/>
  <c r="J77" i="4"/>
  <c r="J76" i="4" s="1"/>
  <c r="J75" i="4" s="1"/>
  <c r="I77" i="4"/>
  <c r="I76" i="4" s="1"/>
  <c r="I75" i="4" s="1"/>
  <c r="J64" i="4"/>
  <c r="J63" i="4" s="1"/>
  <c r="K57" i="4"/>
  <c r="K56" i="4" s="1"/>
  <c r="J57" i="4"/>
  <c r="J56" i="4" s="1"/>
  <c r="I57" i="4"/>
  <c r="I56" i="4" s="1"/>
  <c r="K42" i="4"/>
  <c r="K40" i="4" s="1"/>
  <c r="K39" i="4" s="1"/>
  <c r="K38" i="4" s="1"/>
  <c r="K37" i="4" s="1"/>
  <c r="J42" i="4"/>
  <c r="J40" i="4" s="1"/>
  <c r="J39" i="4" s="1"/>
  <c r="J38" i="4" s="1"/>
  <c r="J37" i="4" s="1"/>
  <c r="I42" i="4"/>
  <c r="I40" i="4" s="1"/>
  <c r="I39" i="4" s="1"/>
  <c r="I38" i="4" s="1"/>
  <c r="I37" i="4" s="1"/>
  <c r="K36" i="4"/>
  <c r="K35" i="4" s="1"/>
  <c r="K34" i="4" s="1"/>
  <c r="K33" i="4" s="1"/>
  <c r="J36" i="4"/>
  <c r="J35" i="4" s="1"/>
  <c r="J34" i="4" s="1"/>
  <c r="J33" i="4" s="1"/>
  <c r="I36" i="4"/>
  <c r="I35" i="4" s="1"/>
  <c r="I34" i="4" s="1"/>
  <c r="I33" i="4" s="1"/>
  <c r="K28" i="4"/>
  <c r="K27" i="4" s="1"/>
  <c r="J28" i="4"/>
  <c r="J27" i="4" s="1"/>
  <c r="I28" i="4"/>
  <c r="I27" i="4" s="1"/>
  <c r="K26" i="4"/>
  <c r="K25" i="4" s="1"/>
  <c r="J26" i="4"/>
  <c r="J25" i="4" s="1"/>
  <c r="I26" i="4"/>
  <c r="I25" i="4" s="1"/>
  <c r="K23" i="4"/>
  <c r="K22" i="4" s="1"/>
  <c r="K21" i="4" s="1"/>
  <c r="J23" i="4"/>
  <c r="J22" i="4" s="1"/>
  <c r="J21" i="4" s="1"/>
  <c r="I23" i="4"/>
  <c r="I22" i="4" s="1"/>
  <c r="I21" i="4" s="1"/>
  <c r="K14" i="4"/>
  <c r="K13" i="4" s="1"/>
  <c r="K12" i="4" s="1"/>
  <c r="K11" i="4" s="1"/>
  <c r="K10" i="4" s="1"/>
  <c r="K9" i="4" s="1"/>
  <c r="J14" i="4"/>
  <c r="J13" i="4" s="1"/>
  <c r="J12" i="4" s="1"/>
  <c r="J11" i="4" s="1"/>
  <c r="J10" i="4" s="1"/>
  <c r="J9" i="4" s="1"/>
  <c r="I14" i="4"/>
  <c r="I13" i="4" s="1"/>
  <c r="I12" i="4" s="1"/>
  <c r="L83" i="3"/>
  <c r="L82" i="3" s="1"/>
  <c r="I11" i="4" l="1"/>
  <c r="I10" i="4" s="1"/>
  <c r="I9" i="4" s="1"/>
  <c r="L68" i="6"/>
  <c r="J68" i="6"/>
  <c r="K68" i="6"/>
  <c r="L81" i="3"/>
  <c r="K81" i="4"/>
  <c r="K80" i="4" s="1"/>
  <c r="K79" i="4" s="1"/>
  <c r="K78" i="4" s="1"/>
  <c r="K52" i="6"/>
  <c r="K51" i="6" s="1"/>
  <c r="K44" i="6" s="1"/>
  <c r="K24" i="6" s="1"/>
  <c r="J81" i="4"/>
  <c r="J80" i="4" s="1"/>
  <c r="J79" i="4" s="1"/>
  <c r="J78" i="4" s="1"/>
  <c r="I81" i="4"/>
  <c r="I80" i="4" s="1"/>
  <c r="I79" i="4" s="1"/>
  <c r="I78" i="4" s="1"/>
  <c r="L9" i="6"/>
  <c r="L8" i="6" s="1"/>
  <c r="J9" i="6"/>
  <c r="J8" i="6" s="1"/>
  <c r="K9" i="6"/>
  <c r="K8" i="6" s="1"/>
  <c r="I74" i="4"/>
  <c r="I73" i="4" s="1"/>
  <c r="K74" i="4"/>
  <c r="K73" i="4" s="1"/>
  <c r="J74" i="4"/>
  <c r="J73" i="4" s="1"/>
  <c r="K95" i="4"/>
  <c r="L94" i="3"/>
  <c r="J95" i="4"/>
  <c r="J62" i="4"/>
  <c r="J61" i="4" s="1"/>
  <c r="J60" i="4" s="1"/>
  <c r="L52" i="6"/>
  <c r="L51" i="6" s="1"/>
  <c r="L44" i="6" s="1"/>
  <c r="L24" i="6" s="1"/>
  <c r="J52" i="6"/>
  <c r="J51" i="6" s="1"/>
  <c r="J44" i="6" s="1"/>
  <c r="I24" i="4"/>
  <c r="I20" i="4" s="1"/>
  <c r="I19" i="4" s="1"/>
  <c r="K24" i="4"/>
  <c r="K20" i="4" s="1"/>
  <c r="J24" i="4"/>
  <c r="J20" i="4" s="1"/>
  <c r="K53" i="4"/>
  <c r="J53" i="4"/>
  <c r="I53" i="4"/>
  <c r="I41" i="4"/>
  <c r="K41" i="4"/>
  <c r="J41" i="4"/>
  <c r="J32" i="4"/>
  <c r="I32" i="4"/>
  <c r="K32" i="4"/>
  <c r="L7" i="6" l="1"/>
  <c r="K52" i="4"/>
  <c r="K51" i="4" s="1"/>
  <c r="K50" i="4" s="1"/>
  <c r="K49" i="4" s="1"/>
  <c r="K7" i="6"/>
  <c r="J52" i="4"/>
  <c r="J51" i="4" s="1"/>
  <c r="J50" i="4" s="1"/>
  <c r="J49" i="4" s="1"/>
  <c r="I52" i="4"/>
  <c r="I51" i="4" s="1"/>
  <c r="I50" i="4" s="1"/>
  <c r="I49" i="4" s="1"/>
  <c r="J24" i="6"/>
  <c r="J7" i="6" s="1"/>
  <c r="L80" i="3"/>
  <c r="L78" i="3" s="1"/>
  <c r="L79" i="3"/>
  <c r="J59" i="4"/>
  <c r="J58" i="4" s="1"/>
  <c r="J94" i="4"/>
  <c r="L93" i="3"/>
  <c r="K94" i="4"/>
  <c r="J72" i="4"/>
  <c r="J71" i="4" s="1"/>
  <c r="K72" i="4"/>
  <c r="K71" i="4" s="1"/>
  <c r="I72" i="4"/>
  <c r="I71" i="4" s="1"/>
  <c r="J19" i="4"/>
  <c r="I18" i="4"/>
  <c r="I8" i="4" s="1"/>
  <c r="K19" i="4"/>
  <c r="K18" i="4" s="1"/>
  <c r="K8" i="4" s="1"/>
  <c r="I7" i="4" l="1"/>
  <c r="K93" i="4"/>
  <c r="L92" i="3"/>
  <c r="K92" i="4" s="1"/>
  <c r="K7" i="4" s="1"/>
  <c r="J93" i="4"/>
  <c r="J92" i="4"/>
  <c r="J18" i="4"/>
  <c r="L75" i="3"/>
  <c r="L74" i="3" l="1"/>
  <c r="L73" i="3" s="1"/>
  <c r="J8" i="4"/>
  <c r="J7" i="4" s="1"/>
  <c r="L72" i="3" l="1"/>
  <c r="L71" i="3" s="1"/>
  <c r="C12" i="14"/>
  <c r="C11" i="14" s="1"/>
  <c r="D12" i="14"/>
  <c r="D11" i="14" s="1"/>
  <c r="E12" i="14"/>
  <c r="E11" i="14" s="1"/>
  <c r="C16" i="14"/>
  <c r="C15" i="14" s="1"/>
  <c r="C14" i="14" s="1"/>
  <c r="D16" i="14"/>
  <c r="D15" i="14" s="1"/>
  <c r="D14" i="14" s="1"/>
  <c r="E16" i="14"/>
  <c r="E15" i="14" s="1"/>
  <c r="E14" i="14" s="1"/>
  <c r="C20" i="14"/>
  <c r="C19" i="14" s="1"/>
  <c r="C18" i="14" s="1"/>
  <c r="D20" i="14"/>
  <c r="D19" i="14" s="1"/>
  <c r="D18" i="14" s="1"/>
  <c r="E20" i="14"/>
  <c r="E19" i="14" s="1"/>
  <c r="E18" i="14" s="1"/>
  <c r="C11" i="13"/>
  <c r="D11" i="13"/>
  <c r="E11" i="13"/>
  <c r="C18" i="13"/>
  <c r="C15" i="13" s="1"/>
  <c r="D18" i="13"/>
  <c r="D19" i="13" s="1"/>
  <c r="E18" i="13"/>
  <c r="E15" i="13" s="1"/>
  <c r="L13" i="3"/>
  <c r="D15" i="13" l="1"/>
  <c r="E19" i="13"/>
  <c r="C19" i="13"/>
  <c r="L56" i="3" l="1"/>
  <c r="L41" i="3"/>
  <c r="L40" i="3"/>
  <c r="L39" i="3" s="1"/>
  <c r="L38" i="3" s="1"/>
  <c r="L37" i="3" s="1"/>
  <c r="L35" i="3"/>
  <c r="L34" i="3" s="1"/>
  <c r="L33" i="3" s="1"/>
  <c r="L27" i="3"/>
  <c r="L24" i="3" s="1"/>
  <c r="L22" i="3"/>
  <c r="L21" i="3" s="1"/>
  <c r="L20" i="3" l="1"/>
  <c r="L53" i="3"/>
  <c r="L12" i="3"/>
  <c r="L11" i="3" s="1"/>
  <c r="L10" i="3" s="1"/>
  <c r="L9" i="3" s="1"/>
  <c r="L32" i="3"/>
  <c r="L52" i="3" l="1"/>
  <c r="L51" i="3" s="1"/>
  <c r="L50" i="3" s="1"/>
  <c r="L49" i="3" s="1"/>
  <c r="L19" i="3"/>
  <c r="L18" i="3" l="1"/>
  <c r="L8" i="3" s="1"/>
  <c r="L7" i="3" s="1"/>
  <c r="D27" i="14" l="1"/>
  <c r="D26" i="14" s="1"/>
  <c r="D24" i="14"/>
  <c r="D23" i="14" s="1"/>
  <c r="C24" i="14"/>
  <c r="C23" i="14" s="1"/>
  <c r="C27" i="14"/>
  <c r="C26" i="14" s="1"/>
  <c r="D22" i="14" l="1"/>
  <c r="D10" i="14"/>
  <c r="C22" i="14"/>
  <c r="C10" i="14" s="1"/>
  <c r="E27" i="14"/>
  <c r="E26" i="14" s="1"/>
  <c r="E24" i="14"/>
  <c r="E23" i="14" s="1"/>
  <c r="E22" i="14" l="1"/>
  <c r="E10" i="14"/>
</calcChain>
</file>

<file path=xl/sharedStrings.xml><?xml version="1.0" encoding="utf-8"?>
<sst xmlns="http://schemas.openxmlformats.org/spreadsheetml/2006/main" count="1872" uniqueCount="218">
  <si>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</si>
  <si>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</si>
  <si>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</si>
  <si>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</si>
  <si>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</si>
  <si>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</si>
  <si>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</si>
  <si>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</si>
  <si>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</si>
  <si>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</si>
  <si>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</si>
  <si>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</si>
  <si>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</si>
  <si>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</si>
  <si>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</si>
  <si>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</si>
  <si>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</si>
  <si>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</si>
  <si>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</si>
  <si>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</si>
  <si>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</si>
  <si>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</si>
  <si>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</si>
  <si>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</si>
  <si>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</si>
  <si>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</si>
  <si>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</si>
  <si>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Сумма (тыс. рублей)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</si>
  <si>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</si>
  <si>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</si>
  <si>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</si>
  <si>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</si>
  <si>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</si>
  <si>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</si>
  <si>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</si>
  <si>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</si>
  <si>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</si>
  <si>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</si>
  <si>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</si>
  <si>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</si>
  <si>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</si>
  <si>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</si>
  <si>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</si>
  <si>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</si>
  <si>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</si>
  <si>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</si>
  <si>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</si>
  <si>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</si>
  <si>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</si>
  <si>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</si>
  <si>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</si>
  <si>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</si>
  <si>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</si>
  <si>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</si>
  <si>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</si>
  <si>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</si>
  <si>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</si>
  <si>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</si>
  <si>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</si>
  <si>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</si>
  <si>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</si>
  <si>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</si>
  <si>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</si>
  <si>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</si>
  <si>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</si>
  <si>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</si>
  <si>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</si>
  <si>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</si>
  <si>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</si>
  <si>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</si>
  <si>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</si>
  <si>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</si>
  <si>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</si>
  <si>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</si>
  <si>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</si>
  <si>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</si>
  <si>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</si>
  <si>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</si>
  <si>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</si>
  <si>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</si>
  <si>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Объем привлечения</t>
  </si>
  <si>
    <t>в том числе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</si>
  <si>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</si>
  <si>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</si>
  <si>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I</t>
  </si>
  <si>
    <t>ВИДЫ ЗАИМСТВОВАНИЙ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</si>
  <si>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</si>
  <si>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</si>
  <si>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</si>
  <si>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</si>
  <si>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</si>
  <si>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</si>
  <si>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</si>
  <si>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</si>
  <si>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</si>
  <si>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</si>
  <si>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</si>
  <si>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</si>
  <si>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</si>
  <si>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</si>
  <si>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</si>
  <si>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</si>
  <si>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</si>
  <si>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</si>
  <si>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</si>
  <si>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</si>
  <si>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</si>
  <si>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</si>
  <si>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</si>
  <si>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</si>
  <si>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</si>
  <si>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</si>
  <si>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</si>
  <si>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</si>
  <si>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</si>
  <si>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</si>
  <si>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</si>
  <si>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51180</t>
  </si>
  <si>
    <t>43010</t>
  </si>
  <si>
    <t>Уличное освещение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</si>
  <si>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</si>
  <si>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</si>
  <si>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</si>
  <si>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</si>
  <si>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</si>
  <si>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</si>
  <si>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</si>
  <si>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</si>
  <si>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</si>
  <si>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</si>
  <si>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</si>
  <si>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собственные доходы</t>
  </si>
  <si>
    <t>924</t>
  </si>
  <si>
    <t>Условно утвержденные расходы</t>
  </si>
  <si>
    <t>99</t>
  </si>
  <si>
    <t>65</t>
  </si>
  <si>
    <t>41990</t>
  </si>
  <si>
    <t>Основное мероприятие "Ремонт и содержание  автомобильных дорог общего пользования  в границах поселения, поддержание дорожного полотна в работоспособном состоянии"</t>
  </si>
  <si>
    <t>Администрация Трофимовщинского сельского поселения Ромодановского муниципального района Республики Мордовия</t>
  </si>
  <si>
    <t>Объем средств, направляемых на погашение основной суммы долга</t>
  </si>
  <si>
    <t>Итого источников внутреннего финансирования дефицита бюджета Трофимовщинского сельского поселения Ромодановского муниципального района Республики Мордовия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</si>
  <si>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</si>
  <si>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  на осуществление части полномочий по решению вопросов местного значения в соответствии с заключенными соглашениями</t>
  </si>
  <si>
    <t>Увеличение прочих остатков денежных средств бюджетов сельских поселений</t>
  </si>
  <si>
    <t>000 01 05 02 01 10 0000 510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</si>
  <si>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</si>
  <si>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</si>
  <si>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</si>
  <si>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</si>
  <si>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</si>
  <si>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 xml:space="preserve">  Субвенции бюджетам на осуществление первичного воинского учета органами местного самоуправлегия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</si>
  <si>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самоуправлегия поселений,муниципальных и городских округов</t>
  </si>
  <si>
    <t>2025 год</t>
  </si>
  <si>
    <t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</si>
  <si>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t>
  </si>
  <si>
    <t>2026 год</t>
  </si>
  <si>
    <t xml:space="preserve">Расходы в рамках обеспечения деятельности Администрации Трофимовщинского сельского поселения </t>
  </si>
  <si>
    <t>Непрограммные расходы главных распорядителей  средств бюджета  Трофимовщинского сельского поселения Ромодановского муниципального района Республики Мордовия</t>
  </si>
  <si>
    <t>Обеспечение деятельности  Администрации Трофимовщинского сельского поселения Ромодановского муниципального района Республики Мордовия</t>
  </si>
  <si>
    <t>Муниципальная программа «Комплексного развития транспортной инфраструктуры Трофимовщинского  сельского поселения Ромодановского муниципального района Республики Мордовия на 2018- 2030 года"</t>
  </si>
  <si>
    <t>13</t>
  </si>
  <si>
    <t>Муниципальная программа комплексного развития социальной  инфраструктуры Трофимовщинского сельского поселения  Ромодановского муниципального района Республики Мордовия на  2018-2030 года</t>
  </si>
  <si>
    <t>08</t>
  </si>
  <si>
    <t>Основное мероприятие "Освещение территории сельского поселения 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</si>
  <si>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</si>
  <si>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</si>
  <si>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Непрограммные расходы главных распорядителей средств бюджета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</si>
  <si>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 средств бюджета Ромодановского муниципального района Республики Мордовия</t>
  </si>
  <si>
    <t xml:space="preserve">  2 02 15001 00 0000 150</t>
  </si>
  <si>
    <t xml:space="preserve">  Дотации на выравнивание бюджетной обеспеченности</t>
  </si>
  <si>
    <t>2 02 15001 10 0000 150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</si>
  <si>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</si>
  <si>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2 02 15002 00 0000 150</t>
  </si>
  <si>
    <t>Дотация бюджетам на поддержку мер по обеспечению сбалансированности бюджетов</t>
  </si>
  <si>
    <t>2 02 15002 10 0000 150</t>
  </si>
  <si>
    <t>Дотации бюджетам сельских поселений на поддержку мер по обеспечению сбалансированности бюджетов</t>
  </si>
  <si>
    <t>2 02 10000 00 0000 150</t>
  </si>
  <si>
    <t>Дотации бюджетам бюджетной системы Российской Федерации</t>
  </si>
  <si>
    <t>41240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</si>
  <si>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</si>
  <si>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</si>
  <si>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</si>
  <si>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(муниципального)внутреннего долга</t>
  </si>
  <si>
    <t>Процентные платежи по муниципальному долгу</t>
  </si>
  <si>
    <t>Обслуживание муниципального долга</t>
  </si>
  <si>
    <t>Резервный фонд администрации Трофимовщинского сельского поселени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</si>
  <si>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</si>
  <si>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 xml:space="preserve">ОБЪЕМ 
БЕЗВОЗМЕЗДНЫХ ПОСТУПЛЕНИЙ В БЮДЖЕТ ТРОФИМОВЩИНСКОГО СЕЛЬСКОГО ПОСЕЛЕНИЯ  РОМОДАНОВСКОГО МУНИЦИПАЛЬНОГО РАЙОНА  РЕСПУБЛИКИ МОРДОВИЯ НА 2025 ГОД И НА ПЛАНОВЫЙ ПЕРИОД 2026 И 2027 ГОДОВ
</t>
  </si>
  <si>
    <t>2027 год</t>
  </si>
  <si>
    <t>ВЕДОМСТВЕННАЯ СТРУКТУРА 
РАСХОДОВ БЮДЖЕТА ТРОФИМОВЩИНСКОГО СЕЛЬСКОГО ПОСЕЛЕНИЯ РОМОДАНОВСКОГО МУНИЦИПАЛЬНОГО РАЙОНА РЕСПУБЛИКИ МОРДОВИЯ НА 2025 ГОД И НА ПЛАНОВЫЙ ПЕРИОД 2026 И 2027 ГОДОВ</t>
  </si>
  <si>
    <t>РАСПРЕДЕЛЕНИЕ 
БЮДЖЕТНЫХ АССИГНОВАНИЙ БЮДЖЕТА ТРОФИМОВЩИНСКОГО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на 2025 ГОД И НА ПЛАНОВЫЙ ПЕРИОД 2026 И 2027 ГОДОВ</t>
  </si>
  <si>
    <t>РАСПРЕДЕЛЕНИЕ 
БЮДЖЕТНЫХ АССИГНОВАНИЙ БЮДЖЕТА ТРОФИМОВЩИНСКОГО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2025 ГОД И НА ПЛАНОВЫЙ ПЕРИОД 2026 И 2027 ГОДОВ</t>
  </si>
  <si>
    <t>ИСТОЧНИКИ 
ВНУТРЕННЕГО ФИНАНСИРОВАНИЯ ДЕФИЦИТА БЮДЖЕТА ТРОФИМОВЩИНСКОГО СЕЛЬСКОГО ПОСЕЛЕНИЯ  РОМОДАНОВСКОГО МУНИЦИПАЛЬНОГО РАЙОНА РЕСПУБЛИКИ МОРДОВИЯ НА 2025 ГОД И НА ПЛАНОВЫЙ ПЕРИОД 2026 и 2027 ГОДОВ</t>
  </si>
  <si>
    <t xml:space="preserve">ПРОГРАММА 
МУНИЦИПАЛЬНЫХ ВНУТРЕННИХ ЗАИМСТВОВАНИЙ ТРОФИМОВЩИНСКОГО СЕЛЬСКОГО ПОСЕЛЕНИЯ РОМОДАНОВСКОГО МУНИЦИПАЛЬНОГО РАЙОНА РЕСПУБЛИКИ МОРДОВИЯ НА 2025 ГОД И НА ПЛАНОВЫЙ ПЕРИОД 2026 И 2027 ГОДОВ </t>
  </si>
  <si>
    <t>2 02 20000 00 0000 150</t>
  </si>
  <si>
    <t xml:space="preserve">  Субсидии бюджетам бюджетной системы Российской Федерации (межбюджетные субсидии)</t>
  </si>
  <si>
    <t>2 02 29999 00 0000 150</t>
  </si>
  <si>
    <t>Прочие субсидии</t>
  </si>
  <si>
    <t>2 02 29999 10 0000 150</t>
  </si>
  <si>
    <t>Прочие субсидии бюджетам сельских поселений</t>
  </si>
  <si>
    <t>44205</t>
  </si>
  <si>
    <t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</si>
  <si>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9Д184</t>
  </si>
  <si>
    <t>Расходы на обеспечение выполнения функций органов местного самоуправления</t>
  </si>
  <si>
    <t>Функционирование Правительства Российской Федерации, высших исполнительных  органов  субъектов Российской Федерации, местных администраций</t>
  </si>
  <si>
    <t xml:space="preserve">Приложение 1
к решению  Совета депутатов Трофимовщинского сельского поселения Ромодановского муниципального района  Республики Мордовия  «О внесении изменений в решение Совета депутатов Трофимовщинского сельского поселения Ромодановского муниципального района  Республики Мордовия от 26 декабря 2024г. №20"О бюджетеТрофимовщинского сельского поселения Ромодановского муниципального района  Республики Мордовия  на 2025 и на плановый период 2026 и 2027 годов»                                        Приложение2                                                                               к решениюСовета депутатов Трофимовщинского сельского поселения Ромодановского муниципального района  Республики Мордовия"О бюджете Трофимовщинского сельского поселения Ромодановского муниципального района  Республики Мордовия  на 2025год и на плановый период 2026 т 2027 годов" 
</t>
  </si>
  <si>
    <t xml:space="preserve">Приложение 2
к решению  Совета депутатов Трофимовщинского сельского поселения Ромодановского муниципального района  Республики Мордовия  «О внесении изменений в решение Совета депутатов Трофимовщинского сельского поселения Ромодановского муниципального района  Республики Мордовия от 26 декабря 2024г. №20"О бюджетеТрофимовщинского сельского поселения Ромодановского муниципального района  Республики Мордовия  на 2025 и на плановый период 2026 и 2027 годов»                                        Приложение3                                                                               к решениюСовета депутатов Трофимовщинского сельского поселения Ромодановского муниципального района  Республики Мордовия"О бюджете Трофимовщинского сельского поселения Ромодановского муниципального района  Республики Мордовия  на 2025год и на плановый период 2026 т 2027 годов" </t>
  </si>
  <si>
    <t>41210</t>
  </si>
  <si>
    <t>Другие общегосударственные вопросы</t>
  </si>
  <si>
    <t>Мероприятия связанные с муниципальным управлением</t>
  </si>
  <si>
    <t xml:space="preserve">Приложение 3
к решению  Совета депутатов Трофимовщинского сельского поселения Ромодановского муниципального района  Республики Мордовия  «О внесении изменений в решение Совета депутатов Трофимовщинского сельского поселения Ромодановского муниципального района  Республики Мордовия от 26 декабря 2024г. №20"О бюджетеТрофимовщинского сельского поселения Ромодановского муниципального района  Республики Мордовия  на 2025 и на плановый период 2026 и 2027 годов»                                        Приложение4                                                                               к решениюСовета депутатов Трофимовщинского сельского поселения Ромодановского муниципального района  Республики Мордовия"О бюджете Трофимовщинского сельского поселения Ромодановского муниципального района  Республики Мордовия  на 2025год и на плановый период 2026 т 2027 годов" </t>
  </si>
  <si>
    <t xml:space="preserve">Приложение 4
к решению  Совета депутатов Трофимовщинского сельского поселения Ромодановского муниципального района  Республики Мордовия  «О внесении изменений в решение Совета депутатов Трофимовщинского сельского поселения Ромодановского муниципального района  Республики Мордовия от 26 декабря 2024г. №20"О бюджетеТрофимовщинского сельского поселения Ромодановского муниципального района  Республики Мордовия  на 2025 и на плановый период 2026 и 2027 годов»                                        Приложение5                                                                             к решениюСовета депутатов Трофимовщинского сельского поселения Ромодановского муниципального района  Республики Мордовия"О бюджете Трофимовщинского сельского поселения Ромодановского муниципального района  Республики Мордовия  на 2025год и на плановый период 2026 т 2027 годов" </t>
  </si>
  <si>
    <t xml:space="preserve">Приложение 5
к решению  Совета депутатов Трофимовщинского сельского поселения Ромодановского муниципального района  Республики Мордовия  «О внесении изменений в решение Совета депутатов Трофимовщинского сельского поселения Ромодановского муниципального района  Республики Мордовия от 26 декабря 2024г. №20"О бюджетеТрофимовщинского сельского поселения Ромодановского муниципального района  Республики Мордовия  на 2025 и на плановый период 2026 и 2027 годов»                                                     Приложение 6                                                                           к решениюСовета депутатов Трофимовщинского сельского поселения Ромодановского муниципального района  Республики Мордовия"О бюджете Трофимовщинского сельского поселения Ромодановского муниципального района  Республики Мордовия  на 2025год и на плановый период 2026 т 2027 годов" </t>
  </si>
  <si>
    <r>
      <t xml:space="preserve"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</t>
    </r>
    <r>
      <rPr>
        <sz val="10"/>
        <color theme="1"/>
        <rFont val="Times New Roman"/>
        <family val="1"/>
        <charset val="204"/>
      </rPr>
      <t>на автомобильном транспорте, городском наземном электрическом транспорте и в дорожном хозяйстве</t>
    </r>
    <r>
      <rPr>
        <sz val="10"/>
        <rFont val="Times New Roman"/>
        <family val="1"/>
        <charset val="204"/>
      </rPr>
      <t xml:space="preserve">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  </r>
  </si>
  <si>
    <t xml:space="preserve">Приложение 6
к решению  Совета депутатов Трофимовщинского сельского поселения Ромодановского муниципального района  Республики Мордовия  «О внесении изменений в решение Совета депутатов Трофимовщинского сельского поселения Ромодановского муниципального района  Республики Мордовия от 26 декабря 2024г. №20"О бюджетеТрофимовщинского сельского поселения Ромодановского муниципального района  Республики Мордовия  на 2025 и на плановый период 2026 и 2027 годов»                                                                                                                                                                                                                                                                                 Приложение7                                                                           к решениюСовета депутатов Трофимовщинского сельского поселения Ромодановского муниципального района  Республики Мордовия"О бюджете Трофимовщинского сельского поселения Ромодановского муниципального района  Республики Мордовия  на 2025год и на плановый период 2026 т 2027 годов" </t>
  </si>
  <si>
    <t>42370</t>
  </si>
  <si>
    <t>Мероприятия по землеустройству и землепользованию</t>
  </si>
  <si>
    <t>Другие вопросы в облости национальной экономики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</si>
</sst>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_₽_-;\-* #,##0.00\ _₽_-;_-* &quot;-&quot;??\ _₽_-;_-@_-"/>
    <numFmt numFmtId="165" formatCode="_-* #,##0.00&quot;р.&quot;_-;\-* #,##0.00&quot;р.&quot;_-;_-* &quot;-&quot;??&quot;р.&quot;_-;_-@_-"/>
    <numFmt numFmtId="166" formatCode="#,##0.0"/>
    <numFmt numFmtId="167" formatCode="_-* #,##0.0_р_._-;\-* #,##0.0_р_._-;_-* &quot;-&quot;?_р_._-;_-@_-"/>
    <numFmt numFmtId="168" formatCode="0.0"/>
    <numFmt numFmtId="169" formatCode="_-* #,##0.0_р_._-;\-* #,##0.0_р_._-;_-* &quot;-&quot;??_р_._-;_-@_-"/>
    <numFmt numFmtId="170" formatCode="_(* #,##0.00_);_(* \(#,##0.00\);_(* &quot;-&quot;??_);_(@_)"/>
    <numFmt numFmtId="171" formatCode="#,##0.0_ ;\-#,##0.0\ "/>
  </numFmts>
  <fonts count="64" x14ac:knownFonts="1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2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8"/>
      <name val="Times New Roman"/>
      <family val="1"/>
      <charset val="204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</borders>
  <cellStyleXfs count="347">
    <xf numFmtId="165" fontId="0" fillId="0" borderId="0">
      <alignment vertical="top" wrapText="1"/>
    </xf>
    <xf numFmtId="0" fontId="9" fillId="0" borderId="0"/>
    <xf numFmtId="0" fontId="7" fillId="0" borderId="0"/>
    <xf numFmtId="164" fontId="15" fillId="0" borderId="0" applyFont="0" applyFill="0" applyBorder="0" applyAlignment="0" applyProtection="0"/>
    <xf numFmtId="0" fontId="16" fillId="0" borderId="0"/>
    <xf numFmtId="0" fontId="17" fillId="0" borderId="0"/>
    <xf numFmtId="0" fontId="4" fillId="0" borderId="0"/>
    <xf numFmtId="0" fontId="3" fillId="0" borderId="0"/>
    <xf numFmtId="0" fontId="19" fillId="0" borderId="0"/>
    <xf numFmtId="0" fontId="20" fillId="0" borderId="0"/>
    <xf numFmtId="0" fontId="21" fillId="0" borderId="0"/>
    <xf numFmtId="0" fontId="16" fillId="0" borderId="0">
      <alignment horizontal="left"/>
    </xf>
    <xf numFmtId="0" fontId="16" fillId="0" borderId="0">
      <alignment horizontal="left"/>
    </xf>
    <xf numFmtId="0" fontId="22" fillId="0" borderId="0"/>
    <xf numFmtId="0" fontId="17" fillId="0" borderId="0"/>
    <xf numFmtId="0" fontId="17" fillId="0" borderId="0"/>
    <xf numFmtId="0" fontId="16" fillId="0" borderId="0">
      <alignment horizontal="left"/>
    </xf>
    <xf numFmtId="4" fontId="23" fillId="0" borderId="12">
      <alignment horizontal="right"/>
    </xf>
    <xf numFmtId="4" fontId="23" fillId="0" borderId="13">
      <alignment horizontal="right"/>
    </xf>
    <xf numFmtId="49" fontId="23" fillId="0" borderId="0">
      <alignment horizontal="right"/>
    </xf>
    <xf numFmtId="0" fontId="23" fillId="0" borderId="14">
      <alignment horizontal="left" wrapText="1"/>
    </xf>
    <xf numFmtId="0" fontId="23" fillId="0" borderId="15">
      <alignment horizontal="left" wrapText="1" indent="1"/>
    </xf>
    <xf numFmtId="0" fontId="24" fillId="0" borderId="16">
      <alignment horizontal="left" wrapText="1"/>
    </xf>
    <xf numFmtId="0" fontId="23" fillId="3" borderId="0"/>
    <xf numFmtId="0" fontId="23" fillId="0" borderId="4"/>
    <xf numFmtId="0" fontId="23" fillId="0" borderId="0">
      <alignment horizontal="center"/>
    </xf>
    <xf numFmtId="0" fontId="17" fillId="0" borderId="4"/>
    <xf numFmtId="4" fontId="23" fillId="0" borderId="17">
      <alignment horizontal="right"/>
    </xf>
    <xf numFmtId="49" fontId="23" fillId="0" borderId="16">
      <alignment horizontal="center"/>
    </xf>
    <xf numFmtId="4" fontId="23" fillId="0" borderId="18">
      <alignment horizontal="right"/>
    </xf>
    <xf numFmtId="0" fontId="24" fillId="0" borderId="0">
      <alignment horizontal="center"/>
    </xf>
    <xf numFmtId="0" fontId="24" fillId="0" borderId="4"/>
    <xf numFmtId="0" fontId="23" fillId="0" borderId="19">
      <alignment horizontal="left" wrapText="1"/>
    </xf>
    <xf numFmtId="0" fontId="23" fillId="0" borderId="20">
      <alignment horizontal="left" wrapText="1" indent="1"/>
    </xf>
    <xf numFmtId="0" fontId="23" fillId="0" borderId="19">
      <alignment horizontal="left" wrapText="1" indent="2"/>
    </xf>
    <xf numFmtId="0" fontId="23" fillId="0" borderId="14">
      <alignment horizontal="left" wrapText="1" indent="2"/>
    </xf>
    <xf numFmtId="0" fontId="23" fillId="0" borderId="0">
      <alignment horizontal="center" wrapText="1"/>
    </xf>
    <xf numFmtId="49" fontId="23" fillId="0" borderId="4">
      <alignment horizontal="left"/>
    </xf>
    <xf numFmtId="49" fontId="23" fillId="0" borderId="21">
      <alignment horizontal="center" wrapText="1"/>
    </xf>
    <xf numFmtId="49" fontId="23" fillId="0" borderId="21">
      <alignment horizontal="left" wrapText="1"/>
    </xf>
    <xf numFmtId="49" fontId="23" fillId="0" borderId="21">
      <alignment horizontal="center" shrinkToFit="1"/>
    </xf>
    <xf numFmtId="49" fontId="23" fillId="0" borderId="12">
      <alignment horizontal="center" shrinkToFit="1"/>
    </xf>
    <xf numFmtId="0" fontId="23" fillId="0" borderId="15">
      <alignment horizontal="left" wrapText="1"/>
    </xf>
    <xf numFmtId="0" fontId="23" fillId="0" borderId="14">
      <alignment horizontal="left" wrapText="1" indent="1"/>
    </xf>
    <xf numFmtId="0" fontId="23" fillId="0" borderId="15">
      <alignment horizontal="left" wrapText="1" indent="2"/>
    </xf>
    <xf numFmtId="0" fontId="17" fillId="0" borderId="22"/>
    <xf numFmtId="0" fontId="17" fillId="0" borderId="23"/>
    <xf numFmtId="49" fontId="23" fillId="0" borderId="17">
      <alignment horizontal="center"/>
    </xf>
    <xf numFmtId="0" fontId="24" fillId="0" borderId="3">
      <alignment horizontal="center" vertical="center" textRotation="90" wrapText="1"/>
    </xf>
    <xf numFmtId="0" fontId="24" fillId="0" borderId="23">
      <alignment horizontal="center" vertical="center" textRotation="90" wrapText="1"/>
    </xf>
    <xf numFmtId="0" fontId="23" fillId="0" borderId="0">
      <alignment vertical="center"/>
    </xf>
    <xf numFmtId="0" fontId="24" fillId="0" borderId="0">
      <alignment horizontal="center" vertical="center" textRotation="90" wrapText="1"/>
    </xf>
    <xf numFmtId="0" fontId="24" fillId="0" borderId="24">
      <alignment horizontal="center" vertical="center" textRotation="90" wrapText="1"/>
    </xf>
    <xf numFmtId="0" fontId="24" fillId="0" borderId="0">
      <alignment horizontal="center" vertical="center" textRotation="90"/>
    </xf>
    <xf numFmtId="0" fontId="24" fillId="0" borderId="24">
      <alignment horizontal="center" vertical="center" textRotation="90"/>
    </xf>
    <xf numFmtId="0" fontId="24" fillId="0" borderId="1">
      <alignment horizontal="center" vertical="center" textRotation="90"/>
    </xf>
    <xf numFmtId="0" fontId="8" fillId="0" borderId="4">
      <alignment wrapText="1"/>
    </xf>
    <xf numFmtId="0" fontId="8" fillId="0" borderId="1">
      <alignment wrapText="1"/>
    </xf>
    <xf numFmtId="0" fontId="8" fillId="0" borderId="23">
      <alignment wrapText="1"/>
    </xf>
    <xf numFmtId="0" fontId="23" fillId="0" borderId="1">
      <alignment horizontal="center" vertical="top" wrapText="1"/>
    </xf>
    <xf numFmtId="0" fontId="24" fillId="0" borderId="25"/>
    <xf numFmtId="49" fontId="25" fillId="0" borderId="26">
      <alignment horizontal="left" vertical="center" wrapText="1"/>
    </xf>
    <xf numFmtId="49" fontId="23" fillId="0" borderId="15">
      <alignment horizontal="left" vertical="center" wrapText="1" indent="2"/>
    </xf>
    <xf numFmtId="49" fontId="23" fillId="0" borderId="14">
      <alignment horizontal="left" vertical="center" wrapText="1" indent="3"/>
    </xf>
    <xf numFmtId="49" fontId="23" fillId="0" borderId="26">
      <alignment horizontal="left" vertical="center" wrapText="1" indent="3"/>
    </xf>
    <xf numFmtId="49" fontId="23" fillId="0" borderId="27">
      <alignment horizontal="left" vertical="center" wrapText="1" indent="3"/>
    </xf>
    <xf numFmtId="0" fontId="25" fillId="0" borderId="25">
      <alignment horizontal="left" vertical="center" wrapText="1"/>
    </xf>
    <xf numFmtId="49" fontId="23" fillId="0" borderId="23">
      <alignment horizontal="left" vertical="center" wrapText="1" indent="3"/>
    </xf>
    <xf numFmtId="49" fontId="23" fillId="0" borderId="0">
      <alignment horizontal="left" vertical="center" wrapText="1" indent="3"/>
    </xf>
    <xf numFmtId="49" fontId="23" fillId="0" borderId="4">
      <alignment horizontal="left" vertical="center" wrapText="1" indent="3"/>
    </xf>
    <xf numFmtId="49" fontId="25" fillId="0" borderId="25">
      <alignment horizontal="left" vertical="center" wrapText="1"/>
    </xf>
    <xf numFmtId="0" fontId="23" fillId="0" borderId="26">
      <alignment horizontal="left" vertical="center" wrapText="1"/>
    </xf>
    <xf numFmtId="0" fontId="23" fillId="0" borderId="27">
      <alignment horizontal="left" vertical="center" wrapText="1"/>
    </xf>
    <xf numFmtId="49" fontId="25" fillId="0" borderId="28">
      <alignment horizontal="left" vertical="center" wrapText="1"/>
    </xf>
    <xf numFmtId="49" fontId="23" fillId="0" borderId="29">
      <alignment horizontal="left" vertical="center" wrapText="1"/>
    </xf>
    <xf numFmtId="49" fontId="23" fillId="0" borderId="30">
      <alignment horizontal="left" vertical="center" wrapText="1"/>
    </xf>
    <xf numFmtId="49" fontId="24" fillId="0" borderId="31">
      <alignment horizontal="center"/>
    </xf>
    <xf numFmtId="49" fontId="24" fillId="0" borderId="32">
      <alignment horizontal="center" vertical="center" wrapText="1"/>
    </xf>
    <xf numFmtId="49" fontId="23" fillId="0" borderId="33">
      <alignment horizontal="center" vertical="center" wrapText="1"/>
    </xf>
    <xf numFmtId="49" fontId="23" fillId="0" borderId="21">
      <alignment horizontal="center" vertical="center" wrapText="1"/>
    </xf>
    <xf numFmtId="49" fontId="23" fillId="0" borderId="32">
      <alignment horizontal="center" vertical="center" wrapText="1"/>
    </xf>
    <xf numFmtId="49" fontId="23" fillId="0" borderId="23">
      <alignment horizontal="center" vertical="center" wrapText="1"/>
    </xf>
    <xf numFmtId="49" fontId="23" fillId="0" borderId="0">
      <alignment horizontal="center" vertical="center" wrapText="1"/>
    </xf>
    <xf numFmtId="49" fontId="23" fillId="0" borderId="4">
      <alignment horizontal="center" vertical="center" wrapText="1"/>
    </xf>
    <xf numFmtId="49" fontId="24" fillId="0" borderId="31">
      <alignment horizontal="center" vertical="center" wrapText="1"/>
    </xf>
    <xf numFmtId="49" fontId="23" fillId="0" borderId="34">
      <alignment horizontal="center" vertical="center" wrapText="1"/>
    </xf>
    <xf numFmtId="0" fontId="17" fillId="0" borderId="35"/>
    <xf numFmtId="0" fontId="23" fillId="0" borderId="31">
      <alignment horizontal="center" vertical="center"/>
    </xf>
    <xf numFmtId="0" fontId="23" fillId="0" borderId="33">
      <alignment horizontal="center" vertical="center"/>
    </xf>
    <xf numFmtId="0" fontId="23" fillId="0" borderId="21">
      <alignment horizontal="center" vertical="center"/>
    </xf>
    <xf numFmtId="0" fontId="23" fillId="0" borderId="32">
      <alignment horizontal="center" vertical="center"/>
    </xf>
    <xf numFmtId="49" fontId="23" fillId="0" borderId="13">
      <alignment horizontal="center" vertical="center"/>
    </xf>
    <xf numFmtId="49" fontId="23" fillId="0" borderId="11">
      <alignment horizontal="center" vertical="center"/>
    </xf>
    <xf numFmtId="49" fontId="23" fillId="0" borderId="12">
      <alignment horizontal="center" vertical="center"/>
    </xf>
    <xf numFmtId="49" fontId="23" fillId="0" borderId="1">
      <alignment horizontal="center" vertical="center"/>
    </xf>
    <xf numFmtId="49" fontId="23" fillId="0" borderId="4">
      <alignment horizontal="center"/>
    </xf>
    <xf numFmtId="0" fontId="23" fillId="0" borderId="23">
      <alignment horizontal="center"/>
    </xf>
    <xf numFmtId="0" fontId="23" fillId="0" borderId="0">
      <alignment horizontal="center"/>
    </xf>
    <xf numFmtId="49" fontId="23" fillId="0" borderId="4"/>
    <xf numFmtId="0" fontId="23" fillId="0" borderId="1">
      <alignment horizontal="center" vertical="top"/>
    </xf>
    <xf numFmtId="49" fontId="23" fillId="0" borderId="1">
      <alignment horizontal="center" vertical="top" wrapText="1"/>
    </xf>
    <xf numFmtId="0" fontId="23" fillId="0" borderId="11"/>
    <xf numFmtId="4" fontId="23" fillId="0" borderId="23">
      <alignment horizontal="right"/>
    </xf>
    <xf numFmtId="4" fontId="23" fillId="0" borderId="0">
      <alignment horizontal="right" shrinkToFit="1"/>
    </xf>
    <xf numFmtId="4" fontId="23" fillId="0" borderId="4">
      <alignment horizontal="right"/>
    </xf>
    <xf numFmtId="4" fontId="23" fillId="0" borderId="36">
      <alignment horizontal="right"/>
    </xf>
    <xf numFmtId="0" fontId="23" fillId="0" borderId="23"/>
    <xf numFmtId="0" fontId="23" fillId="0" borderId="1">
      <alignment horizontal="center" vertical="top" wrapText="1"/>
    </xf>
    <xf numFmtId="0" fontId="23" fillId="0" borderId="4">
      <alignment horizontal="center"/>
    </xf>
    <xf numFmtId="49" fontId="23" fillId="0" borderId="23">
      <alignment horizontal="center"/>
    </xf>
    <xf numFmtId="49" fontId="23" fillId="0" borderId="0">
      <alignment horizontal="left"/>
    </xf>
    <xf numFmtId="4" fontId="23" fillId="0" borderId="11">
      <alignment horizontal="right"/>
    </xf>
    <xf numFmtId="0" fontId="23" fillId="0" borderId="1">
      <alignment horizontal="center" vertical="top"/>
    </xf>
    <xf numFmtId="4" fontId="23" fillId="0" borderId="37">
      <alignment horizontal="right"/>
    </xf>
    <xf numFmtId="0" fontId="23" fillId="0" borderId="37"/>
    <xf numFmtId="4" fontId="23" fillId="0" borderId="38">
      <alignment horizontal="right"/>
    </xf>
    <xf numFmtId="0" fontId="17" fillId="4" borderId="0"/>
    <xf numFmtId="0" fontId="24" fillId="0" borderId="0"/>
    <xf numFmtId="0" fontId="26" fillId="0" borderId="0"/>
    <xf numFmtId="0" fontId="23" fillId="0" borderId="0">
      <alignment horizontal="left"/>
    </xf>
    <xf numFmtId="0" fontId="23" fillId="0" borderId="0"/>
    <xf numFmtId="0" fontId="27" fillId="0" borderId="0"/>
    <xf numFmtId="0" fontId="17" fillId="0" borderId="0"/>
    <xf numFmtId="0" fontId="17" fillId="4" borderId="4"/>
    <xf numFmtId="49" fontId="23" fillId="0" borderId="1">
      <alignment horizontal="center" vertical="center" wrapText="1"/>
    </xf>
    <xf numFmtId="49" fontId="23" fillId="0" borderId="1">
      <alignment horizontal="center" vertical="center" wrapText="1"/>
    </xf>
    <xf numFmtId="0" fontId="17" fillId="4" borderId="2"/>
    <xf numFmtId="0" fontId="23" fillId="0" borderId="39">
      <alignment horizontal="left" wrapText="1"/>
    </xf>
    <xf numFmtId="0" fontId="23" fillId="0" borderId="19">
      <alignment horizontal="left" wrapText="1" indent="1"/>
    </xf>
    <xf numFmtId="0" fontId="23" fillId="0" borderId="25">
      <alignment horizontal="left" wrapText="1" indent="2"/>
    </xf>
    <xf numFmtId="0" fontId="17" fillId="4" borderId="40"/>
    <xf numFmtId="0" fontId="28" fillId="0" borderId="0">
      <alignment horizontal="center" wrapText="1"/>
    </xf>
    <xf numFmtId="0" fontId="29" fillId="0" borderId="0">
      <alignment horizontal="center" vertical="top"/>
    </xf>
    <xf numFmtId="0" fontId="23" fillId="0" borderId="4">
      <alignment wrapText="1"/>
    </xf>
    <xf numFmtId="0" fontId="23" fillId="0" borderId="2">
      <alignment wrapText="1"/>
    </xf>
    <xf numFmtId="0" fontId="23" fillId="0" borderId="23">
      <alignment horizontal="left"/>
    </xf>
    <xf numFmtId="0" fontId="17" fillId="4" borderId="41"/>
    <xf numFmtId="49" fontId="23" fillId="0" borderId="31">
      <alignment horizontal="center" wrapText="1"/>
    </xf>
    <xf numFmtId="49" fontId="23" fillId="0" borderId="33">
      <alignment horizontal="center" wrapText="1"/>
    </xf>
    <xf numFmtId="49" fontId="23" fillId="0" borderId="32">
      <alignment horizontal="center"/>
    </xf>
    <xf numFmtId="0" fontId="17" fillId="4" borderId="23"/>
    <xf numFmtId="0" fontId="17" fillId="4" borderId="42"/>
    <xf numFmtId="0" fontId="23" fillId="0" borderId="35"/>
    <xf numFmtId="0" fontId="23" fillId="0" borderId="0">
      <alignment horizontal="left"/>
    </xf>
    <xf numFmtId="49" fontId="23" fillId="0" borderId="23"/>
    <xf numFmtId="49" fontId="23" fillId="0" borderId="0"/>
    <xf numFmtId="49" fontId="23" fillId="0" borderId="13">
      <alignment horizontal="center"/>
    </xf>
    <xf numFmtId="49" fontId="23" fillId="0" borderId="11">
      <alignment horizontal="center"/>
    </xf>
    <xf numFmtId="49" fontId="23" fillId="0" borderId="1">
      <alignment horizontal="center"/>
    </xf>
    <xf numFmtId="49" fontId="23" fillId="0" borderId="1">
      <alignment horizontal="center" vertical="center" wrapText="1"/>
    </xf>
    <xf numFmtId="49" fontId="23" fillId="0" borderId="36">
      <alignment horizontal="center" vertical="center" wrapText="1"/>
    </xf>
    <xf numFmtId="0" fontId="17" fillId="4" borderId="43"/>
    <xf numFmtId="4" fontId="23" fillId="0" borderId="1">
      <alignment horizontal="right"/>
    </xf>
    <xf numFmtId="0" fontId="23" fillId="3" borderId="35"/>
    <xf numFmtId="0" fontId="28" fillId="0" borderId="0">
      <alignment horizontal="center" wrapText="1"/>
    </xf>
    <xf numFmtId="0" fontId="30" fillId="0" borderId="24"/>
    <xf numFmtId="49" fontId="31" fillId="0" borderId="44">
      <alignment horizontal="right"/>
    </xf>
    <xf numFmtId="0" fontId="23" fillId="0" borderId="44">
      <alignment horizontal="right"/>
    </xf>
    <xf numFmtId="0" fontId="30" fillId="0" borderId="4"/>
    <xf numFmtId="0" fontId="23" fillId="0" borderId="36">
      <alignment horizontal="center"/>
    </xf>
    <xf numFmtId="49" fontId="17" fillId="0" borderId="45">
      <alignment horizontal="center"/>
    </xf>
    <xf numFmtId="14" fontId="23" fillId="0" borderId="46">
      <alignment horizontal="center"/>
    </xf>
    <xf numFmtId="0" fontId="23" fillId="0" borderId="47">
      <alignment horizontal="center"/>
    </xf>
    <xf numFmtId="49" fontId="23" fillId="0" borderId="48">
      <alignment horizontal="center"/>
    </xf>
    <xf numFmtId="49" fontId="23" fillId="0" borderId="46">
      <alignment horizontal="center"/>
    </xf>
    <xf numFmtId="0" fontId="23" fillId="0" borderId="46">
      <alignment horizontal="center"/>
    </xf>
    <xf numFmtId="49" fontId="23" fillId="0" borderId="49">
      <alignment horizontal="center"/>
    </xf>
    <xf numFmtId="0" fontId="27" fillId="0" borderId="35"/>
    <xf numFmtId="0" fontId="30" fillId="0" borderId="0"/>
    <xf numFmtId="0" fontId="17" fillId="0" borderId="50"/>
    <xf numFmtId="0" fontId="17" fillId="0" borderId="51"/>
    <xf numFmtId="0" fontId="23" fillId="0" borderId="16">
      <alignment horizontal="left" wrapText="1"/>
    </xf>
    <xf numFmtId="49" fontId="23" fillId="0" borderId="37">
      <alignment horizontal="center"/>
    </xf>
    <xf numFmtId="0" fontId="28" fillId="0" borderId="0">
      <alignment horizontal="left" wrapText="1"/>
    </xf>
    <xf numFmtId="49" fontId="17" fillId="0" borderId="0"/>
    <xf numFmtId="0" fontId="23" fillId="0" borderId="0">
      <alignment horizontal="right"/>
    </xf>
    <xf numFmtId="49" fontId="23" fillId="0" borderId="0">
      <alignment horizontal="right"/>
    </xf>
    <xf numFmtId="4" fontId="23" fillId="0" borderId="16">
      <alignment horizontal="right"/>
    </xf>
    <xf numFmtId="0" fontId="23" fillId="0" borderId="0">
      <alignment horizontal="left" wrapText="1"/>
    </xf>
    <xf numFmtId="0" fontId="23" fillId="0" borderId="4">
      <alignment horizontal="left"/>
    </xf>
    <xf numFmtId="0" fontId="23" fillId="0" borderId="20">
      <alignment horizontal="left" wrapText="1"/>
    </xf>
    <xf numFmtId="0" fontId="23" fillId="0" borderId="2"/>
    <xf numFmtId="0" fontId="24" fillId="0" borderId="52">
      <alignment horizontal="left" wrapText="1"/>
    </xf>
    <xf numFmtId="0" fontId="23" fillId="0" borderId="17">
      <alignment horizontal="left" wrapText="1" indent="2"/>
    </xf>
    <xf numFmtId="49" fontId="23" fillId="0" borderId="0">
      <alignment horizontal="center" wrapText="1"/>
    </xf>
    <xf numFmtId="49" fontId="23" fillId="0" borderId="32">
      <alignment horizontal="center" wrapText="1"/>
    </xf>
    <xf numFmtId="0" fontId="23" fillId="0" borderId="53"/>
    <xf numFmtId="0" fontId="23" fillId="0" borderId="54">
      <alignment horizontal="center" wrapText="1"/>
    </xf>
    <xf numFmtId="0" fontId="17" fillId="4" borderId="35"/>
    <xf numFmtId="49" fontId="23" fillId="0" borderId="21">
      <alignment horizontal="center"/>
    </xf>
    <xf numFmtId="49" fontId="23" fillId="0" borderId="0">
      <alignment horizontal="center"/>
    </xf>
    <xf numFmtId="49" fontId="23" fillId="0" borderId="12">
      <alignment horizontal="center" wrapText="1"/>
    </xf>
    <xf numFmtId="49" fontId="23" fillId="0" borderId="55">
      <alignment horizontal="center" wrapText="1"/>
    </xf>
    <xf numFmtId="49" fontId="23" fillId="0" borderId="12">
      <alignment horizontal="center"/>
    </xf>
    <xf numFmtId="49" fontId="23" fillId="0" borderId="4"/>
    <xf numFmtId="0" fontId="21" fillId="0" borderId="0"/>
    <xf numFmtId="170" fontId="17" fillId="0" borderId="0" applyFont="0" applyFill="0" applyBorder="0" applyAlignment="0" applyProtection="0"/>
    <xf numFmtId="0" fontId="17" fillId="0" borderId="0"/>
    <xf numFmtId="0" fontId="17" fillId="0" borderId="0"/>
    <xf numFmtId="165" fontId="6" fillId="0" borderId="0">
      <alignment vertical="top" wrapText="1"/>
    </xf>
    <xf numFmtId="0" fontId="17" fillId="0" borderId="0"/>
    <xf numFmtId="165" fontId="6" fillId="0" borderId="0">
      <alignment vertical="top" wrapText="1"/>
    </xf>
    <xf numFmtId="0" fontId="17" fillId="0" borderId="0"/>
    <xf numFmtId="165" fontId="6" fillId="0" borderId="0">
      <alignment vertical="top" wrapText="1"/>
    </xf>
    <xf numFmtId="0" fontId="17" fillId="0" borderId="0"/>
    <xf numFmtId="165" fontId="6" fillId="0" borderId="0">
      <alignment vertical="top" wrapText="1"/>
    </xf>
    <xf numFmtId="0" fontId="17" fillId="0" borderId="0"/>
    <xf numFmtId="165" fontId="6" fillId="0" borderId="0">
      <alignment vertical="top" wrapText="1"/>
    </xf>
    <xf numFmtId="0" fontId="17" fillId="0" borderId="0"/>
    <xf numFmtId="165" fontId="6" fillId="0" borderId="0">
      <alignment vertical="top" wrapText="1"/>
    </xf>
    <xf numFmtId="0" fontId="17" fillId="0" borderId="0"/>
    <xf numFmtId="165" fontId="6" fillId="0" borderId="0">
      <alignment vertical="top" wrapText="1"/>
    </xf>
    <xf numFmtId="0" fontId="17" fillId="0" borderId="0"/>
    <xf numFmtId="165" fontId="6" fillId="0" borderId="0">
      <alignment vertical="top" wrapText="1"/>
    </xf>
    <xf numFmtId="0" fontId="17" fillId="0" borderId="0"/>
    <xf numFmtId="165" fontId="6" fillId="0" borderId="0">
      <alignment vertical="top" wrapText="1"/>
    </xf>
    <xf numFmtId="0" fontId="17" fillId="0" borderId="0"/>
    <xf numFmtId="165" fontId="6" fillId="0" borderId="0">
      <alignment vertical="top" wrapText="1"/>
    </xf>
    <xf numFmtId="0" fontId="17" fillId="0" borderId="0"/>
    <xf numFmtId="165" fontId="6" fillId="0" borderId="0">
      <alignment vertical="top" wrapText="1"/>
    </xf>
    <xf numFmtId="0" fontId="17" fillId="0" borderId="0"/>
    <xf numFmtId="165" fontId="6" fillId="0" borderId="0">
      <alignment vertical="top" wrapText="1"/>
    </xf>
    <xf numFmtId="0" fontId="17" fillId="0" borderId="0"/>
    <xf numFmtId="165" fontId="6" fillId="0" borderId="0">
      <alignment vertical="top" wrapText="1"/>
    </xf>
    <xf numFmtId="0" fontId="17" fillId="0" borderId="0"/>
    <xf numFmtId="165" fontId="6" fillId="0" borderId="0">
      <alignment vertical="top" wrapText="1"/>
    </xf>
    <xf numFmtId="0" fontId="17" fillId="0" borderId="0"/>
    <xf numFmtId="0" fontId="17" fillId="0" borderId="0"/>
    <xf numFmtId="0" fontId="17" fillId="0" borderId="0"/>
    <xf numFmtId="165" fontId="6" fillId="0" borderId="0">
      <alignment vertical="top" wrapText="1"/>
    </xf>
    <xf numFmtId="0" fontId="17" fillId="0" borderId="0"/>
    <xf numFmtId="0" fontId="17" fillId="0" borderId="0"/>
    <xf numFmtId="165" fontId="6" fillId="0" borderId="0">
      <alignment vertical="top" wrapText="1"/>
    </xf>
    <xf numFmtId="165" fontId="6" fillId="0" borderId="0">
      <alignment vertical="top" wrapText="1"/>
    </xf>
    <xf numFmtId="0" fontId="17" fillId="0" borderId="0"/>
    <xf numFmtId="0" fontId="17" fillId="0" borderId="0"/>
    <xf numFmtId="165" fontId="6" fillId="0" borderId="0">
      <alignment vertical="top" wrapText="1"/>
    </xf>
    <xf numFmtId="0" fontId="17" fillId="0" borderId="0"/>
    <xf numFmtId="0" fontId="17" fillId="0" borderId="0"/>
    <xf numFmtId="165" fontId="6" fillId="0" borderId="0">
      <alignment vertical="top" wrapText="1"/>
    </xf>
    <xf numFmtId="0" fontId="17" fillId="0" borderId="0"/>
    <xf numFmtId="165" fontId="6" fillId="0" borderId="0">
      <alignment vertical="top" wrapText="1"/>
    </xf>
    <xf numFmtId="0" fontId="17" fillId="0" borderId="0"/>
    <xf numFmtId="0" fontId="17" fillId="0" borderId="0"/>
    <xf numFmtId="165" fontId="6" fillId="0" borderId="0">
      <alignment vertical="top" wrapText="1"/>
    </xf>
    <xf numFmtId="0" fontId="17" fillId="0" borderId="0"/>
    <xf numFmtId="165" fontId="6" fillId="0" borderId="0">
      <alignment vertical="top" wrapText="1"/>
    </xf>
    <xf numFmtId="0" fontId="17" fillId="0" borderId="0"/>
    <xf numFmtId="165" fontId="6" fillId="0" borderId="0">
      <alignment vertical="top" wrapText="1"/>
    </xf>
    <xf numFmtId="165" fontId="6" fillId="0" borderId="0">
      <alignment vertical="top" wrapText="1"/>
    </xf>
    <xf numFmtId="0" fontId="17" fillId="0" borderId="0"/>
    <xf numFmtId="0" fontId="17" fillId="0" borderId="0"/>
    <xf numFmtId="165" fontId="6" fillId="0" borderId="0">
      <alignment vertical="top" wrapText="1"/>
    </xf>
    <xf numFmtId="0" fontId="17" fillId="0" borderId="0"/>
    <xf numFmtId="0" fontId="17" fillId="0" borderId="0"/>
    <xf numFmtId="165" fontId="6" fillId="0" borderId="0">
      <alignment vertical="top" wrapText="1"/>
    </xf>
    <xf numFmtId="0" fontId="17" fillId="0" borderId="0"/>
    <xf numFmtId="165" fontId="6" fillId="0" borderId="0">
      <alignment vertical="top" wrapText="1"/>
    </xf>
    <xf numFmtId="0" fontId="17" fillId="0" borderId="0"/>
    <xf numFmtId="165" fontId="6" fillId="0" borderId="0">
      <alignment vertical="top" wrapText="1"/>
    </xf>
    <xf numFmtId="0" fontId="17" fillId="0" borderId="0"/>
    <xf numFmtId="165" fontId="6" fillId="0" borderId="0">
      <alignment vertical="top" wrapText="1"/>
    </xf>
    <xf numFmtId="0" fontId="17" fillId="0" borderId="0"/>
    <xf numFmtId="165" fontId="6" fillId="0" borderId="0">
      <alignment vertical="top" wrapText="1"/>
    </xf>
    <xf numFmtId="0" fontId="17" fillId="0" borderId="0"/>
    <xf numFmtId="165" fontId="6" fillId="0" borderId="0">
      <alignment vertical="top" wrapText="1"/>
    </xf>
    <xf numFmtId="0" fontId="17" fillId="0" borderId="0"/>
    <xf numFmtId="165" fontId="6" fillId="0" borderId="0">
      <alignment vertical="top" wrapText="1"/>
    </xf>
    <xf numFmtId="0" fontId="17" fillId="0" borderId="0"/>
    <xf numFmtId="165" fontId="6" fillId="0" borderId="0">
      <alignment vertical="top" wrapText="1"/>
    </xf>
    <xf numFmtId="165" fontId="6" fillId="0" borderId="0">
      <alignment vertical="top" wrapText="1"/>
    </xf>
    <xf numFmtId="0" fontId="17" fillId="0" borderId="0"/>
    <xf numFmtId="0" fontId="17" fillId="0" borderId="0"/>
    <xf numFmtId="0" fontId="17" fillId="0" borderId="0"/>
    <xf numFmtId="165" fontId="6" fillId="0" borderId="0">
      <alignment vertical="top" wrapText="1"/>
    </xf>
    <xf numFmtId="0" fontId="17" fillId="0" borderId="0"/>
    <xf numFmtId="165" fontId="6" fillId="0" borderId="0">
      <alignment vertical="top" wrapText="1"/>
    </xf>
    <xf numFmtId="0" fontId="17" fillId="0" borderId="0"/>
    <xf numFmtId="165" fontId="6" fillId="0" borderId="0">
      <alignment vertical="top" wrapText="1"/>
    </xf>
    <xf numFmtId="0" fontId="17" fillId="0" borderId="0"/>
    <xf numFmtId="165" fontId="6" fillId="0" borderId="0">
      <alignment vertical="top" wrapText="1"/>
    </xf>
    <xf numFmtId="0" fontId="17" fillId="0" borderId="0"/>
    <xf numFmtId="165" fontId="6" fillId="0" borderId="0">
      <alignment vertical="top" wrapText="1"/>
    </xf>
    <xf numFmtId="0" fontId="17" fillId="0" borderId="0"/>
    <xf numFmtId="165" fontId="6" fillId="0" borderId="0">
      <alignment vertical="top" wrapText="1"/>
    </xf>
    <xf numFmtId="165" fontId="6" fillId="0" borderId="0">
      <alignment vertical="top" wrapText="1"/>
    </xf>
    <xf numFmtId="0" fontId="17" fillId="0" borderId="0"/>
    <xf numFmtId="0" fontId="17" fillId="0" borderId="0"/>
    <xf numFmtId="165" fontId="6" fillId="0" borderId="0">
      <alignment vertical="top" wrapText="1"/>
    </xf>
    <xf numFmtId="0" fontId="17" fillId="0" borderId="0"/>
    <xf numFmtId="165" fontId="6" fillId="0" borderId="0">
      <alignment vertical="top" wrapText="1"/>
    </xf>
    <xf numFmtId="0" fontId="17" fillId="0" borderId="0"/>
    <xf numFmtId="165" fontId="6" fillId="0" borderId="0">
      <alignment vertical="top" wrapText="1"/>
    </xf>
    <xf numFmtId="0" fontId="17" fillId="0" borderId="0"/>
    <xf numFmtId="0" fontId="17" fillId="0" borderId="0"/>
    <xf numFmtId="165" fontId="6" fillId="0" borderId="0">
      <alignment vertical="top" wrapText="1"/>
    </xf>
    <xf numFmtId="0" fontId="17" fillId="0" borderId="0"/>
    <xf numFmtId="165" fontId="6" fillId="0" borderId="0">
      <alignment vertical="top" wrapText="1"/>
    </xf>
    <xf numFmtId="0" fontId="2" fillId="0" borderId="0"/>
    <xf numFmtId="165" fontId="6" fillId="0" borderId="0">
      <alignment vertical="top" wrapText="1"/>
    </xf>
    <xf numFmtId="164" fontId="6" fillId="0" borderId="0" applyFont="0" applyFill="0" applyBorder="0" applyAlignment="0" applyProtection="0"/>
    <xf numFmtId="0" fontId="2" fillId="0" borderId="0"/>
    <xf numFmtId="0" fontId="2" fillId="0" borderId="0"/>
    <xf numFmtId="0" fontId="17" fillId="0" borderId="0"/>
    <xf numFmtId="0" fontId="57" fillId="0" borderId="16">
      <alignment horizontal="left" wrapText="1" indent="2"/>
    </xf>
    <xf numFmtId="49" fontId="57" fillId="0" borderId="11">
      <alignment horizontal="center"/>
    </xf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56" fillId="21" borderId="0" applyNumberFormat="0" applyBorder="0" applyAlignment="0" applyProtection="0"/>
    <xf numFmtId="0" fontId="56" fillId="22" borderId="0" applyNumberFormat="0" applyBorder="0" applyAlignment="0" applyProtection="0"/>
    <xf numFmtId="0" fontId="56" fillId="23" borderId="0" applyNumberFormat="0" applyBorder="0" applyAlignment="0" applyProtection="0"/>
    <xf numFmtId="0" fontId="56" fillId="24" borderId="0" applyNumberFormat="0" applyBorder="0" applyAlignment="0" applyProtection="0"/>
    <xf numFmtId="0" fontId="56" fillId="25" borderId="0" applyNumberFormat="0" applyBorder="0" applyAlignment="0" applyProtection="0"/>
    <xf numFmtId="0" fontId="56" fillId="26" borderId="0" applyNumberFormat="0" applyBorder="0" applyAlignment="0" applyProtection="0"/>
    <xf numFmtId="0" fontId="56" fillId="27" borderId="0" applyNumberFormat="0" applyBorder="0" applyAlignment="0" applyProtection="0"/>
    <xf numFmtId="0" fontId="56" fillId="28" borderId="0" applyNumberFormat="0" applyBorder="0" applyAlignment="0" applyProtection="0"/>
    <xf numFmtId="0" fontId="56" fillId="29" borderId="0" applyNumberFormat="0" applyBorder="0" applyAlignment="0" applyProtection="0"/>
    <xf numFmtId="0" fontId="56" fillId="30" borderId="0" applyNumberFormat="0" applyBorder="0" applyAlignment="0" applyProtection="0"/>
    <xf numFmtId="0" fontId="56" fillId="31" borderId="0" applyNumberFormat="0" applyBorder="0" applyAlignment="0" applyProtection="0"/>
    <xf numFmtId="0" fontId="56" fillId="32" borderId="0" applyNumberFormat="0" applyBorder="0" applyAlignment="0" applyProtection="0"/>
    <xf numFmtId="0" fontId="46" fillId="33" borderId="0" applyNumberFormat="0" applyBorder="0" applyAlignment="0" applyProtection="0"/>
    <xf numFmtId="0" fontId="50" fillId="34" borderId="67" applyNumberFormat="0" applyAlignment="0" applyProtection="0"/>
    <xf numFmtId="0" fontId="52" fillId="35" borderId="70" applyNumberFormat="0" applyAlignment="0" applyProtection="0"/>
    <xf numFmtId="0" fontId="54" fillId="0" borderId="0" applyNumberFormat="0" applyFill="0" applyBorder="0" applyAlignment="0" applyProtection="0"/>
    <xf numFmtId="0" fontId="45" fillId="36" borderId="0" applyNumberFormat="0" applyBorder="0" applyAlignment="0" applyProtection="0"/>
    <xf numFmtId="0" fontId="42" fillId="0" borderId="64" applyNumberFormat="0" applyFill="0" applyAlignment="0" applyProtection="0"/>
    <xf numFmtId="0" fontId="43" fillId="0" borderId="65" applyNumberFormat="0" applyFill="0" applyAlignment="0" applyProtection="0"/>
    <xf numFmtId="0" fontId="44" fillId="0" borderId="66" applyNumberFormat="0" applyFill="0" applyAlignment="0" applyProtection="0"/>
    <xf numFmtId="0" fontId="44" fillId="0" borderId="0" applyNumberFormat="0" applyFill="0" applyBorder="0" applyAlignment="0" applyProtection="0"/>
    <xf numFmtId="0" fontId="48" fillId="37" borderId="67" applyNumberFormat="0" applyAlignment="0" applyProtection="0"/>
    <xf numFmtId="0" fontId="51" fillId="0" borderId="69" applyNumberFormat="0" applyFill="0" applyAlignment="0" applyProtection="0"/>
    <xf numFmtId="0" fontId="47" fillId="38" borderId="0" applyNumberFormat="0" applyBorder="0" applyAlignment="0" applyProtection="0"/>
    <xf numFmtId="0" fontId="1" fillId="39" borderId="71" applyNumberFormat="0" applyFont="0" applyAlignment="0" applyProtection="0"/>
    <xf numFmtId="0" fontId="49" fillId="34" borderId="68" applyNumberFormat="0" applyAlignment="0" applyProtection="0"/>
    <xf numFmtId="0" fontId="58" fillId="0" borderId="0" applyNumberFormat="0" applyFill="0" applyBorder="0" applyAlignment="0" applyProtection="0"/>
    <xf numFmtId="0" fontId="55" fillId="0" borderId="72" applyNumberFormat="0" applyFill="0" applyAlignment="0" applyProtection="0"/>
    <xf numFmtId="0" fontId="53" fillId="0" borderId="0" applyNumberFormat="0" applyFill="0" applyBorder="0" applyAlignment="0" applyProtection="0"/>
  </cellStyleXfs>
  <cellXfs count="204">
    <xf numFmtId="165" fontId="0" fillId="0" borderId="0" xfId="0">
      <alignment vertical="top" wrapText="1"/>
    </xf>
    <xf numFmtId="0" fontId="0" fillId="0" borderId="0" xfId="0" applyNumberFormat="1" applyAlignment="1">
      <alignment horizontal="right" vertical="top" wrapText="1"/>
    </xf>
    <xf numFmtId="0" fontId="0" fillId="0" borderId="0" xfId="0" applyNumberFormat="1" applyAlignment="1">
      <alignment horizontal="left" vertical="top" wrapText="1"/>
    </xf>
    <xf numFmtId="0" fontId="5" fillId="0" borderId="0" xfId="0" applyNumberFormat="1" applyFont="1" applyAlignment="1">
      <alignment horizontal="center" vertical="top" wrapText="1"/>
    </xf>
    <xf numFmtId="0" fontId="5" fillId="0" borderId="1" xfId="0" applyNumberFormat="1" applyFont="1" applyBorder="1" applyAlignment="1">
      <alignment horizontal="center" wrapText="1"/>
    </xf>
    <xf numFmtId="165" fontId="8" fillId="0" borderId="0" xfId="0" applyFont="1" applyAlignment="1"/>
    <xf numFmtId="165" fontId="10" fillId="0" borderId="0" xfId="0" applyFont="1" applyAlignment="1">
      <alignment horizontal="left"/>
    </xf>
    <xf numFmtId="166" fontId="10" fillId="0" borderId="0" xfId="0" applyNumberFormat="1" applyFont="1" applyAlignment="1"/>
    <xf numFmtId="167" fontId="10" fillId="0" borderId="0" xfId="0" applyNumberFormat="1" applyFont="1" applyAlignment="1"/>
    <xf numFmtId="165" fontId="10" fillId="0" borderId="0" xfId="0" applyFont="1" applyAlignment="1"/>
    <xf numFmtId="165" fontId="11" fillId="0" borderId="0" xfId="0" applyFont="1" applyAlignment="1">
      <alignment horizontal="left" wrapText="1"/>
    </xf>
    <xf numFmtId="165" fontId="11" fillId="0" borderId="0" xfId="0" applyFont="1" applyAlignment="1">
      <alignment horizontal="center"/>
    </xf>
    <xf numFmtId="166" fontId="10" fillId="0" borderId="0" xfId="0" applyNumberFormat="1" applyFont="1" applyAlignment="1">
      <alignment horizontal="right"/>
    </xf>
    <xf numFmtId="49" fontId="11" fillId="0" borderId="5" xfId="0" applyNumberFormat="1" applyFont="1" applyBorder="1" applyAlignment="1">
      <alignment horizontal="center"/>
    </xf>
    <xf numFmtId="49" fontId="10" fillId="0" borderId="0" xfId="0" applyNumberFormat="1" applyFont="1" applyAlignment="1"/>
    <xf numFmtId="166" fontId="10" fillId="2" borderId="0" xfId="0" applyNumberFormat="1" applyFont="1" applyFill="1" applyAlignment="1"/>
    <xf numFmtId="167" fontId="10" fillId="2" borderId="0" xfId="0" applyNumberFormat="1" applyFont="1" applyFill="1" applyAlignment="1"/>
    <xf numFmtId="165" fontId="10" fillId="2" borderId="0" xfId="0" applyFont="1" applyFill="1" applyAlignment="1"/>
    <xf numFmtId="49" fontId="0" fillId="0" borderId="0" xfId="0" applyNumberFormat="1">
      <alignment vertical="top" wrapText="1"/>
    </xf>
    <xf numFmtId="0" fontId="13" fillId="0" borderId="0" xfId="10" applyFont="1"/>
    <xf numFmtId="0" fontId="13" fillId="0" borderId="0" xfId="8" applyFont="1" applyAlignment="1">
      <alignment vertical="center" wrapText="1"/>
    </xf>
    <xf numFmtId="0" fontId="13" fillId="0" borderId="0" xfId="10" applyFont="1" applyAlignment="1">
      <alignment horizontal="left"/>
    </xf>
    <xf numFmtId="4" fontId="13" fillId="0" borderId="0" xfId="10" applyNumberFormat="1" applyFont="1"/>
    <xf numFmtId="0" fontId="32" fillId="0" borderId="0" xfId="10" applyFont="1"/>
    <xf numFmtId="0" fontId="32" fillId="0" borderId="0" xfId="10" applyFont="1" applyAlignment="1">
      <alignment horizontal="left"/>
    </xf>
    <xf numFmtId="0" fontId="14" fillId="0" borderId="8" xfId="9" applyFont="1" applyBorder="1" applyAlignment="1">
      <alignment vertical="center"/>
    </xf>
    <xf numFmtId="0" fontId="14" fillId="0" borderId="7" xfId="9" applyFont="1" applyBorder="1" applyAlignment="1">
      <alignment vertical="center"/>
    </xf>
    <xf numFmtId="0" fontId="37" fillId="0" borderId="0" xfId="8" applyFont="1" applyAlignment="1">
      <alignment horizontal="left" vertical="top" wrapText="1"/>
    </xf>
    <xf numFmtId="0" fontId="12" fillId="0" borderId="0" xfId="8" applyFont="1" applyAlignment="1">
      <alignment horizontal="left" wrapText="1"/>
    </xf>
    <xf numFmtId="0" fontId="10" fillId="0" borderId="0" xfId="10" applyFont="1"/>
    <xf numFmtId="0" fontId="38" fillId="0" borderId="0" xfId="8" applyFont="1" applyAlignment="1">
      <alignment horizontal="right"/>
    </xf>
    <xf numFmtId="0" fontId="21" fillId="0" borderId="0" xfId="10" applyAlignment="1">
      <alignment horizontal="center"/>
    </xf>
    <xf numFmtId="0" fontId="39" fillId="0" borderId="0" xfId="8" applyFont="1" applyAlignment="1">
      <alignment horizontal="left" wrapText="1"/>
    </xf>
    <xf numFmtId="0" fontId="12" fillId="0" borderId="0" xfId="8" applyFont="1" applyAlignment="1">
      <alignment horizontal="left" vertical="center"/>
    </xf>
    <xf numFmtId="0" fontId="10" fillId="0" borderId="0" xfId="195" applyFont="1"/>
    <xf numFmtId="0" fontId="10" fillId="0" borderId="0" xfId="195" applyFont="1" applyAlignment="1">
      <alignment horizontal="left"/>
    </xf>
    <xf numFmtId="0" fontId="33" fillId="0" borderId="0" xfId="195" applyFont="1"/>
    <xf numFmtId="0" fontId="33" fillId="0" borderId="0" xfId="195" applyFont="1" applyAlignment="1">
      <alignment horizontal="left"/>
    </xf>
    <xf numFmtId="0" fontId="34" fillId="0" borderId="0" xfId="195" applyFont="1"/>
    <xf numFmtId="0" fontId="34" fillId="0" borderId="0" xfId="195" applyFont="1" applyAlignment="1">
      <alignment horizontal="left"/>
    </xf>
    <xf numFmtId="0" fontId="40" fillId="0" borderId="0" xfId="195" applyFont="1"/>
    <xf numFmtId="0" fontId="40" fillId="0" borderId="0" xfId="195" applyFont="1" applyAlignment="1">
      <alignment horizontal="left"/>
    </xf>
    <xf numFmtId="0" fontId="13" fillId="0" borderId="63" xfId="195" applyFont="1" applyBorder="1"/>
    <xf numFmtId="0" fontId="13" fillId="0" borderId="0" xfId="195" applyFont="1"/>
    <xf numFmtId="0" fontId="36" fillId="0" borderId="0" xfId="195" applyFont="1" applyAlignment="1">
      <alignment horizontal="left" wrapText="1"/>
    </xf>
    <xf numFmtId="0" fontId="21" fillId="0" borderId="0" xfId="195"/>
    <xf numFmtId="0" fontId="41" fillId="0" borderId="0" xfId="195" applyFont="1" applyAlignment="1">
      <alignment horizontal="left"/>
    </xf>
    <xf numFmtId="0" fontId="34" fillId="0" borderId="0" xfId="8" applyFont="1"/>
    <xf numFmtId="0" fontId="5" fillId="0" borderId="11" xfId="0" applyNumberFormat="1" applyFont="1" applyBorder="1" applyAlignment="1">
      <alignment horizontal="center" vertical="top" wrapText="1"/>
    </xf>
    <xf numFmtId="165" fontId="18" fillId="0" borderId="0" xfId="0" applyFont="1">
      <alignment vertical="top" wrapText="1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 wrapText="1"/>
    </xf>
    <xf numFmtId="0" fontId="5" fillId="0" borderId="12" xfId="0" applyNumberFormat="1" applyFont="1" applyBorder="1" applyAlignment="1">
      <alignment horizontal="center" vertical="center" wrapText="1"/>
    </xf>
    <xf numFmtId="166" fontId="11" fillId="0" borderId="5" xfId="0" applyNumberFormat="1" applyFont="1" applyBorder="1" applyAlignment="1">
      <alignment horizontal="center" vertical="center"/>
    </xf>
    <xf numFmtId="0" fontId="11" fillId="6" borderId="5" xfId="1" applyFont="1" applyFill="1" applyBorder="1" applyAlignment="1">
      <alignment horizontal="center" vertical="top"/>
    </xf>
    <xf numFmtId="0" fontId="11" fillId="6" borderId="5" xfId="1" applyFont="1" applyFill="1" applyBorder="1" applyAlignment="1">
      <alignment horizontal="justify" vertical="top" wrapText="1"/>
    </xf>
    <xf numFmtId="169" fontId="59" fillId="2" borderId="5" xfId="300" applyNumberFormat="1" applyFont="1" applyFill="1" applyBorder="1" applyAlignment="1">
      <alignment horizontal="center" vertical="center" wrapText="1"/>
    </xf>
    <xf numFmtId="169" fontId="59" fillId="2" borderId="5" xfId="3" applyNumberFormat="1" applyFont="1" applyFill="1" applyBorder="1" applyAlignment="1">
      <alignment horizontal="center" vertical="center" wrapText="1"/>
    </xf>
    <xf numFmtId="0" fontId="10" fillId="6" borderId="5" xfId="1" applyFont="1" applyFill="1" applyBorder="1" applyAlignment="1">
      <alignment horizontal="center" vertical="top"/>
    </xf>
    <xf numFmtId="0" fontId="10" fillId="6" borderId="5" xfId="1" applyFont="1" applyFill="1" applyBorder="1" applyAlignment="1">
      <alignment horizontal="justify" vertical="top" wrapText="1"/>
    </xf>
    <xf numFmtId="169" fontId="10" fillId="2" borderId="5" xfId="300" applyNumberFormat="1" applyFont="1" applyFill="1" applyBorder="1" applyAlignment="1">
      <alignment horizontal="center" vertical="center" wrapText="1"/>
    </xf>
    <xf numFmtId="169" fontId="10" fillId="2" borderId="5" xfId="3" applyNumberFormat="1" applyFont="1" applyFill="1" applyBorder="1" applyAlignment="1">
      <alignment horizontal="center" vertical="center" wrapText="1"/>
    </xf>
    <xf numFmtId="0" fontId="10" fillId="7" borderId="5" xfId="1" applyFont="1" applyFill="1" applyBorder="1" applyAlignment="1">
      <alignment horizontal="center" vertical="top"/>
    </xf>
    <xf numFmtId="49" fontId="6" fillId="8" borderId="1" xfId="305" applyFont="1" applyFill="1" applyBorder="1">
      <alignment horizontal="center"/>
    </xf>
    <xf numFmtId="0" fontId="6" fillId="8" borderId="16" xfId="304" applyFont="1" applyFill="1" applyAlignment="1">
      <alignment wrapText="1"/>
    </xf>
    <xf numFmtId="49" fontId="6" fillId="0" borderId="1" xfId="305" applyFont="1" applyBorder="1">
      <alignment horizontal="center"/>
    </xf>
    <xf numFmtId="0" fontId="6" fillId="0" borderId="16" xfId="304" applyFont="1" applyAlignment="1">
      <alignment wrapText="1"/>
    </xf>
    <xf numFmtId="0" fontId="10" fillId="7" borderId="74" xfId="1" applyFont="1" applyFill="1" applyBorder="1" applyAlignment="1">
      <alignment horizontal="center" vertical="top"/>
    </xf>
    <xf numFmtId="0" fontId="6" fillId="0" borderId="16" xfId="126" applyFont="1" applyFill="1" applyBorder="1" applyAlignment="1">
      <alignment wrapText="1"/>
    </xf>
    <xf numFmtId="49" fontId="6" fillId="7" borderId="1" xfId="305" applyFont="1" applyFill="1" applyBorder="1">
      <alignment horizontal="center"/>
    </xf>
    <xf numFmtId="0" fontId="6" fillId="7" borderId="16" xfId="304" applyFont="1" applyFill="1" applyAlignment="1">
      <alignment wrapText="1"/>
    </xf>
    <xf numFmtId="169" fontId="10" fillId="2" borderId="5" xfId="0" applyNumberFormat="1" applyFont="1" applyFill="1" applyBorder="1" applyAlignment="1">
      <alignment horizontal="center"/>
    </xf>
    <xf numFmtId="0" fontId="6" fillId="0" borderId="73" xfId="304" applyFont="1" applyBorder="1" applyAlignment="1">
      <alignment wrapText="1"/>
    </xf>
    <xf numFmtId="0" fontId="6" fillId="0" borderId="16" xfId="304" applyFont="1" applyAlignment="1">
      <alignment horizontal="left" wrapText="1"/>
    </xf>
    <xf numFmtId="0" fontId="11" fillId="7" borderId="5" xfId="1" applyFont="1" applyFill="1" applyBorder="1" applyAlignment="1">
      <alignment horizontal="left" vertical="top" wrapText="1"/>
    </xf>
    <xf numFmtId="0" fontId="6" fillId="8" borderId="16" xfId="304" applyFont="1" applyFill="1" applyAlignment="1">
      <alignment horizontal="left" wrapText="1"/>
    </xf>
    <xf numFmtId="0" fontId="6" fillId="7" borderId="16" xfId="126" applyFont="1" applyFill="1" applyBorder="1" applyAlignment="1">
      <alignment horizontal="left" wrapText="1"/>
    </xf>
    <xf numFmtId="0" fontId="60" fillId="0" borderId="0" xfId="0" applyNumberFormat="1" applyFont="1" applyAlignment="1">
      <alignment horizontal="center" vertical="top" wrapText="1"/>
    </xf>
    <xf numFmtId="1" fontId="11" fillId="2" borderId="5" xfId="5" applyNumberFormat="1" applyFont="1" applyFill="1" applyBorder="1" applyAlignment="1">
      <alignment horizontal="left" vertical="top" wrapText="1"/>
    </xf>
    <xf numFmtId="49" fontId="11" fillId="2" borderId="5" xfId="5" applyNumberFormat="1" applyFont="1" applyFill="1" applyBorder="1" applyAlignment="1">
      <alignment horizontal="left"/>
    </xf>
    <xf numFmtId="0" fontId="6" fillId="0" borderId="1" xfId="0" applyNumberFormat="1" applyFont="1" applyBorder="1" applyAlignment="1">
      <alignment horizontal="left" wrapText="1"/>
    </xf>
    <xf numFmtId="49" fontId="11" fillId="2" borderId="5" xfId="5" applyNumberFormat="1" applyFont="1" applyFill="1" applyBorder="1" applyAlignment="1">
      <alignment horizontal="center"/>
    </xf>
    <xf numFmtId="166" fontId="11" fillId="2" borderId="5" xfId="5" applyNumberFormat="1" applyFont="1" applyFill="1" applyBorder="1" applyAlignment="1">
      <alignment horizontal="center"/>
    </xf>
    <xf numFmtId="1" fontId="10" fillId="2" borderId="5" xfId="5" applyNumberFormat="1" applyFont="1" applyFill="1" applyBorder="1" applyAlignment="1">
      <alignment horizontal="left" vertical="top" wrapText="1"/>
    </xf>
    <xf numFmtId="49" fontId="10" fillId="2" borderId="5" xfId="5" applyNumberFormat="1" applyFont="1" applyFill="1" applyBorder="1" applyAlignment="1">
      <alignment horizontal="left"/>
    </xf>
    <xf numFmtId="49" fontId="10" fillId="0" borderId="5" xfId="5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 wrapText="1"/>
    </xf>
    <xf numFmtId="49" fontId="10" fillId="0" borderId="5" xfId="5" applyNumberFormat="1" applyFont="1" applyBorder="1"/>
    <xf numFmtId="166" fontId="10" fillId="2" borderId="5" xfId="5" applyNumberFormat="1" applyFont="1" applyFill="1" applyBorder="1" applyAlignment="1">
      <alignment horizontal="center"/>
    </xf>
    <xf numFmtId="49" fontId="6" fillId="0" borderId="1" xfId="0" applyNumberFormat="1" applyFont="1" applyBorder="1" applyAlignment="1">
      <alignment horizontal="left" wrapText="1"/>
    </xf>
    <xf numFmtId="49" fontId="10" fillId="2" borderId="5" xfId="5" applyNumberFormat="1" applyFont="1" applyFill="1" applyBorder="1"/>
    <xf numFmtId="166" fontId="10" fillId="0" borderId="5" xfId="5" applyNumberFormat="1" applyFont="1" applyBorder="1" applyAlignment="1">
      <alignment horizontal="center"/>
    </xf>
    <xf numFmtId="49" fontId="11" fillId="2" borderId="5" xfId="5" applyNumberFormat="1" applyFont="1" applyFill="1" applyBorder="1" applyAlignment="1">
      <alignment horizontal="left" wrapText="1"/>
    </xf>
    <xf numFmtId="168" fontId="10" fillId="2" borderId="5" xfId="5" applyNumberFormat="1" applyFont="1" applyFill="1" applyBorder="1" applyAlignment="1">
      <alignment horizontal="center"/>
    </xf>
    <xf numFmtId="0" fontId="10" fillId="0" borderId="5" xfId="4" applyFont="1" applyBorder="1" applyAlignment="1">
      <alignment horizontal="left" vertical="center" wrapText="1"/>
    </xf>
    <xf numFmtId="49" fontId="11" fillId="0" borderId="5" xfId="5" applyNumberFormat="1" applyFont="1" applyBorder="1" applyAlignment="1">
      <alignment horizontal="left"/>
    </xf>
    <xf numFmtId="0" fontId="10" fillId="2" borderId="5" xfId="5" applyFont="1" applyFill="1" applyBorder="1" applyAlignment="1">
      <alignment horizontal="left" vertical="top" wrapText="1"/>
    </xf>
    <xf numFmtId="0" fontId="10" fillId="2" borderId="5" xfId="0" applyNumberFormat="1" applyFont="1" applyFill="1" applyBorder="1" applyAlignment="1">
      <alignment horizontal="left" vertical="top" wrapText="1"/>
    </xf>
    <xf numFmtId="0" fontId="61" fillId="2" borderId="5" xfId="5" applyFont="1" applyFill="1" applyBorder="1" applyAlignment="1">
      <alignment horizontal="left" vertical="top" wrapText="1"/>
    </xf>
    <xf numFmtId="0" fontId="6" fillId="2" borderId="5" xfId="6" applyFont="1" applyFill="1" applyBorder="1" applyAlignment="1">
      <alignment horizontal="left" vertical="top" wrapText="1"/>
    </xf>
    <xf numFmtId="1" fontId="10" fillId="2" borderId="9" xfId="5" applyNumberFormat="1" applyFont="1" applyFill="1" applyBorder="1" applyAlignment="1">
      <alignment horizontal="left" vertical="top" wrapText="1"/>
    </xf>
    <xf numFmtId="49" fontId="10" fillId="2" borderId="9" xfId="5" applyNumberFormat="1" applyFont="1" applyFill="1" applyBorder="1" applyAlignment="1">
      <alignment horizontal="left"/>
    </xf>
    <xf numFmtId="49" fontId="6" fillId="0" borderId="11" xfId="0" applyNumberFormat="1" applyFont="1" applyBorder="1" applyAlignment="1">
      <alignment horizontal="left" wrapText="1"/>
    </xf>
    <xf numFmtId="49" fontId="10" fillId="2" borderId="9" xfId="5" applyNumberFormat="1" applyFont="1" applyFill="1" applyBorder="1"/>
    <xf numFmtId="166" fontId="10" fillId="2" borderId="9" xfId="5" applyNumberFormat="1" applyFont="1" applyFill="1" applyBorder="1" applyAlignment="1">
      <alignment horizontal="center"/>
    </xf>
    <xf numFmtId="165" fontId="6" fillId="0" borderId="5" xfId="0" applyFont="1" applyBorder="1">
      <alignment vertical="top" wrapText="1"/>
    </xf>
    <xf numFmtId="171" fontId="6" fillId="0" borderId="5" xfId="0" applyNumberFormat="1" applyFont="1" applyBorder="1" applyAlignment="1">
      <alignment horizontal="center" vertical="top" wrapText="1"/>
    </xf>
    <xf numFmtId="0" fontId="5" fillId="0" borderId="5" xfId="0" applyNumberFormat="1" applyFont="1" applyBorder="1" applyAlignment="1">
      <alignment horizontal="left" wrapText="1"/>
    </xf>
    <xf numFmtId="0" fontId="6" fillId="0" borderId="5" xfId="0" applyNumberFormat="1" applyFont="1" applyBorder="1" applyAlignment="1">
      <alignment horizontal="left" wrapText="1"/>
    </xf>
    <xf numFmtId="166" fontId="5" fillId="0" borderId="5" xfId="0" applyNumberFormat="1" applyFont="1" applyBorder="1" applyAlignment="1">
      <alignment horizontal="right" wrapText="1"/>
    </xf>
    <xf numFmtId="49" fontId="6" fillId="0" borderId="5" xfId="299" applyNumberFormat="1" applyBorder="1" applyAlignment="1">
      <alignment horizontal="left" wrapText="1"/>
    </xf>
    <xf numFmtId="49" fontId="62" fillId="0" borderId="5" xfId="298" applyNumberFormat="1" applyFont="1" applyBorder="1"/>
    <xf numFmtId="166" fontId="6" fillId="0" borderId="5" xfId="0" applyNumberFormat="1" applyFont="1" applyBorder="1" applyAlignment="1">
      <alignment horizontal="right" wrapText="1"/>
    </xf>
    <xf numFmtId="49" fontId="6" fillId="2" borderId="5" xfId="6" applyNumberFormat="1" applyFont="1" applyFill="1" applyBorder="1" applyAlignment="1">
      <alignment horizontal="left" vertical="top" wrapText="1"/>
    </xf>
    <xf numFmtId="0" fontId="62" fillId="0" borderId="5" xfId="298" applyFont="1" applyBorder="1"/>
    <xf numFmtId="0" fontId="61" fillId="0" borderId="5" xfId="5" applyFont="1" applyBorder="1" applyAlignment="1">
      <alignment horizontal="left" vertical="top" wrapText="1"/>
    </xf>
    <xf numFmtId="1" fontId="10" fillId="0" borderId="5" xfId="5" applyNumberFormat="1" applyFont="1" applyBorder="1" applyAlignment="1">
      <alignment horizontal="left" vertical="top" wrapText="1"/>
    </xf>
    <xf numFmtId="49" fontId="62" fillId="0" borderId="5" xfId="302" applyNumberFormat="1" applyFont="1" applyBorder="1"/>
    <xf numFmtId="1" fontId="10" fillId="0" borderId="5" xfId="294" applyNumberFormat="1" applyFont="1" applyBorder="1" applyAlignment="1">
      <alignment horizontal="left" vertical="top" wrapText="1"/>
    </xf>
    <xf numFmtId="0" fontId="33" fillId="0" borderId="0" xfId="10" applyFont="1" applyAlignment="1">
      <alignment horizontal="left"/>
    </xf>
    <xf numFmtId="0" fontId="36" fillId="0" borderId="9" xfId="8" applyFont="1" applyBorder="1" applyAlignment="1">
      <alignment horizontal="center" vertical="center" wrapText="1"/>
    </xf>
    <xf numFmtId="49" fontId="36" fillId="0" borderId="5" xfId="195" applyNumberFormat="1" applyFont="1" applyBorder="1" applyAlignment="1">
      <alignment horizontal="center" vertical="top"/>
    </xf>
    <xf numFmtId="49" fontId="36" fillId="0" borderId="5" xfId="195" applyNumberFormat="1" applyFont="1" applyBorder="1" applyAlignment="1">
      <alignment horizontal="center"/>
    </xf>
    <xf numFmtId="1" fontId="36" fillId="0" borderId="5" xfId="195" applyNumberFormat="1" applyFont="1" applyBorder="1" applyAlignment="1">
      <alignment horizontal="center"/>
    </xf>
    <xf numFmtId="0" fontId="63" fillId="0" borderId="60" xfId="195" applyFont="1" applyBorder="1" applyAlignment="1">
      <alignment horizontal="center" vertical="justify"/>
    </xf>
    <xf numFmtId="49" fontId="63" fillId="0" borderId="10" xfId="195" applyNumberFormat="1" applyFont="1" applyBorder="1" applyAlignment="1">
      <alignment horizontal="left" wrapText="1"/>
    </xf>
    <xf numFmtId="168" fontId="36" fillId="0" borderId="58" xfId="195" applyNumberFormat="1" applyFont="1" applyBorder="1" applyAlignment="1">
      <alignment horizontal="center"/>
    </xf>
    <xf numFmtId="168" fontId="36" fillId="0" borderId="77" xfId="195" applyNumberFormat="1" applyFont="1" applyBorder="1" applyAlignment="1">
      <alignment horizontal="center"/>
    </xf>
    <xf numFmtId="0" fontId="63" fillId="0" borderId="8" xfId="195" applyFont="1" applyBorder="1" applyAlignment="1">
      <alignment horizontal="left" vertical="top" wrapText="1"/>
    </xf>
    <xf numFmtId="168" fontId="36" fillId="0" borderId="56" xfId="195" applyNumberFormat="1" applyFont="1" applyBorder="1" applyAlignment="1">
      <alignment horizontal="center"/>
    </xf>
    <xf numFmtId="168" fontId="36" fillId="0" borderId="76" xfId="195" applyNumberFormat="1" applyFont="1" applyBorder="1" applyAlignment="1">
      <alignment horizontal="center"/>
    </xf>
    <xf numFmtId="0" fontId="63" fillId="0" borderId="8" xfId="195" applyFont="1" applyBorder="1" applyAlignment="1">
      <alignment horizontal="left" wrapText="1"/>
    </xf>
    <xf numFmtId="168" fontId="36" fillId="0" borderId="75" xfId="195" applyNumberFormat="1" applyFont="1" applyBorder="1" applyAlignment="1">
      <alignment horizontal="center"/>
    </xf>
    <xf numFmtId="168" fontId="36" fillId="0" borderId="5" xfId="195" applyNumberFormat="1" applyFont="1" applyBorder="1" applyAlignment="1">
      <alignment horizontal="center"/>
    </xf>
    <xf numFmtId="49" fontId="63" fillId="0" borderId="57" xfId="195" applyNumberFormat="1" applyFont="1" applyBorder="1" applyAlignment="1">
      <alignment horizontal="center" vertical="center"/>
    </xf>
    <xf numFmtId="49" fontId="63" fillId="0" borderId="56" xfId="195" applyNumberFormat="1" applyFont="1" applyBorder="1" applyAlignment="1">
      <alignment horizontal="left" wrapText="1"/>
    </xf>
    <xf numFmtId="49" fontId="63" fillId="0" borderId="57" xfId="195" applyNumberFormat="1" applyFont="1" applyBorder="1" applyAlignment="1">
      <alignment horizontal="left" wrapText="1"/>
    </xf>
    <xf numFmtId="49" fontId="63" fillId="0" borderId="62" xfId="195" applyNumberFormat="1" applyFont="1" applyBorder="1" applyAlignment="1">
      <alignment horizontal="left" wrapText="1"/>
    </xf>
    <xf numFmtId="168" fontId="36" fillId="0" borderId="9" xfId="195" applyNumberFormat="1" applyFont="1" applyBorder="1" applyAlignment="1">
      <alignment horizontal="center"/>
    </xf>
    <xf numFmtId="49" fontId="63" fillId="0" borderId="56" xfId="195" applyNumberFormat="1" applyFont="1" applyBorder="1" applyAlignment="1">
      <alignment horizontal="center" vertical="center"/>
    </xf>
    <xf numFmtId="49" fontId="63" fillId="0" borderId="5" xfId="195" applyNumberFormat="1" applyFont="1" applyBorder="1" applyAlignment="1">
      <alignment horizontal="left" wrapText="1"/>
    </xf>
    <xf numFmtId="168" fontId="63" fillId="0" borderId="5" xfId="195" applyNumberFormat="1" applyFont="1" applyBorder="1" applyAlignment="1">
      <alignment horizontal="center"/>
    </xf>
    <xf numFmtId="49" fontId="36" fillId="0" borderId="56" xfId="195" applyNumberFormat="1" applyFont="1" applyBorder="1" applyAlignment="1">
      <alignment horizontal="center" vertical="center"/>
    </xf>
    <xf numFmtId="49" fontId="36" fillId="0" borderId="5" xfId="195" applyNumberFormat="1" applyFont="1" applyBorder="1" applyAlignment="1">
      <alignment horizontal="left" vertical="center" wrapText="1"/>
    </xf>
    <xf numFmtId="168" fontId="36" fillId="0" borderId="8" xfId="195" applyNumberFormat="1" applyFont="1" applyBorder="1" applyAlignment="1">
      <alignment horizontal="center"/>
    </xf>
    <xf numFmtId="49" fontId="36" fillId="0" borderId="57" xfId="195" applyNumberFormat="1" applyFont="1" applyBorder="1" applyAlignment="1">
      <alignment horizontal="center" vertical="center"/>
    </xf>
    <xf numFmtId="0" fontId="36" fillId="0" borderId="58" xfId="195" applyFont="1" applyBorder="1" applyAlignment="1">
      <alignment horizontal="left" vertical="top" wrapText="1"/>
    </xf>
    <xf numFmtId="0" fontId="63" fillId="0" borderId="56" xfId="195" applyFont="1" applyBorder="1" applyAlignment="1">
      <alignment horizontal="left" vertical="top" wrapText="1"/>
    </xf>
    <xf numFmtId="0" fontId="36" fillId="0" borderId="56" xfId="195" applyFont="1" applyBorder="1" applyAlignment="1">
      <alignment horizontal="left" vertical="top" wrapText="1"/>
    </xf>
    <xf numFmtId="49" fontId="63" fillId="0" borderId="62" xfId="195" applyNumberFormat="1" applyFont="1" applyBorder="1" applyAlignment="1">
      <alignment horizontal="center" vertical="center"/>
    </xf>
    <xf numFmtId="0" fontId="63" fillId="0" borderId="61" xfId="195" applyFont="1" applyBorder="1" applyAlignment="1">
      <alignment horizontal="left" vertical="top" wrapText="1"/>
    </xf>
    <xf numFmtId="49" fontId="63" fillId="0" borderId="5" xfId="195" applyNumberFormat="1" applyFont="1" applyBorder="1" applyAlignment="1">
      <alignment horizontal="center" vertical="center"/>
    </xf>
    <xf numFmtId="0" fontId="63" fillId="0" borderId="6" xfId="195" applyFont="1" applyBorder="1" applyAlignment="1">
      <alignment horizontal="left" vertical="top" wrapText="1"/>
    </xf>
    <xf numFmtId="49" fontId="63" fillId="0" borderId="60" xfId="195" applyNumberFormat="1" applyFont="1" applyBorder="1" applyAlignment="1">
      <alignment horizontal="center" vertical="center"/>
    </xf>
    <xf numFmtId="49" fontId="36" fillId="0" borderId="60" xfId="195" applyNumberFormat="1" applyFont="1" applyBorder="1" applyAlignment="1">
      <alignment horizontal="center" vertical="justify"/>
    </xf>
    <xf numFmtId="0" fontId="63" fillId="0" borderId="7" xfId="195" applyFont="1" applyBorder="1" applyAlignment="1">
      <alignment horizontal="left" wrapText="1"/>
    </xf>
    <xf numFmtId="166" fontId="63" fillId="0" borderId="5" xfId="195" applyNumberFormat="1" applyFont="1" applyBorder="1" applyAlignment="1">
      <alignment horizontal="center"/>
    </xf>
    <xf numFmtId="0" fontId="36" fillId="0" borderId="0" xfId="10" applyFont="1" applyAlignment="1">
      <alignment horizontal="center"/>
    </xf>
    <xf numFmtId="0" fontId="63" fillId="0" borderId="0" xfId="10" applyFont="1" applyAlignment="1">
      <alignment horizontal="center"/>
    </xf>
    <xf numFmtId="0" fontId="63" fillId="0" borderId="0" xfId="10" applyFont="1"/>
    <xf numFmtId="0" fontId="63" fillId="0" borderId="0" xfId="10" applyFont="1" applyAlignment="1">
      <alignment horizontal="right"/>
    </xf>
    <xf numFmtId="0" fontId="36" fillId="0" borderId="59" xfId="10" applyFont="1" applyBorder="1" applyAlignment="1">
      <alignment horizontal="center" vertical="top"/>
    </xf>
    <xf numFmtId="0" fontId="36" fillId="0" borderId="58" xfId="10" applyFont="1" applyBorder="1" applyAlignment="1">
      <alignment horizontal="center"/>
    </xf>
    <xf numFmtId="3" fontId="36" fillId="0" borderId="5" xfId="10" applyNumberFormat="1" applyFont="1" applyBorder="1" applyAlignment="1">
      <alignment horizontal="center"/>
    </xf>
    <xf numFmtId="0" fontId="36" fillId="0" borderId="5" xfId="10" applyFont="1" applyBorder="1" applyAlignment="1">
      <alignment horizontal="center"/>
    </xf>
    <xf numFmtId="0" fontId="36" fillId="0" borderId="57" xfId="10" applyFont="1" applyBorder="1" applyAlignment="1">
      <alignment horizontal="center" vertical="top"/>
    </xf>
    <xf numFmtId="0" fontId="36" fillId="0" borderId="56" xfId="10" applyFont="1" applyBorder="1" applyAlignment="1">
      <alignment wrapText="1"/>
    </xf>
    <xf numFmtId="166" fontId="36" fillId="0" borderId="5" xfId="10" applyNumberFormat="1" applyFont="1" applyBorder="1" applyAlignment="1">
      <alignment horizontal="right"/>
    </xf>
    <xf numFmtId="0" fontId="63" fillId="0" borderId="57" xfId="10" applyFont="1" applyBorder="1" applyAlignment="1">
      <alignment horizontal="center" vertical="top"/>
    </xf>
    <xf numFmtId="0" fontId="63" fillId="0" borderId="56" xfId="10" applyFont="1" applyBorder="1" applyAlignment="1">
      <alignment vertical="top" wrapText="1"/>
    </xf>
    <xf numFmtId="166" fontId="63" fillId="5" borderId="5" xfId="10" applyNumberFormat="1" applyFont="1" applyFill="1" applyBorder="1" applyAlignment="1">
      <alignment horizontal="right"/>
    </xf>
    <xf numFmtId="0" fontId="63" fillId="0" borderId="5" xfId="10" applyFont="1" applyBorder="1"/>
    <xf numFmtId="166" fontId="63" fillId="0" borderId="5" xfId="10" applyNumberFormat="1" applyFont="1" applyBorder="1" applyAlignment="1">
      <alignment horizontal="right"/>
    </xf>
    <xf numFmtId="0" fontId="63" fillId="0" borderId="56" xfId="10" applyFont="1" applyBorder="1" applyAlignment="1">
      <alignment wrapText="1"/>
    </xf>
    <xf numFmtId="0" fontId="36" fillId="0" borderId="56" xfId="10" applyFont="1" applyBorder="1" applyAlignment="1">
      <alignment vertical="top" wrapText="1"/>
    </xf>
    <xf numFmtId="0" fontId="63" fillId="0" borderId="56" xfId="8" applyFont="1" applyBorder="1" applyAlignment="1">
      <alignment wrapText="1"/>
    </xf>
    <xf numFmtId="165" fontId="6" fillId="0" borderId="0" xfId="0" applyFont="1">
      <alignment vertical="top" wrapText="1"/>
    </xf>
    <xf numFmtId="165" fontId="11" fillId="0" borderId="0" xfId="0" applyFont="1" applyAlignment="1">
      <alignment horizontal="center" vertical="top" wrapText="1"/>
    </xf>
    <xf numFmtId="165" fontId="11" fillId="0" borderId="5" xfId="0" applyFont="1" applyBorder="1" applyAlignment="1">
      <alignment horizontal="center" vertical="center"/>
    </xf>
    <xf numFmtId="166" fontId="11" fillId="0" borderId="5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horizontal="left" vertical="top" wrapText="1"/>
    </xf>
    <xf numFmtId="166" fontId="10" fillId="0" borderId="0" xfId="0" applyNumberFormat="1" applyFont="1" applyAlignment="1">
      <alignment horizontal="left" vertical="top"/>
    </xf>
    <xf numFmtId="0" fontId="6" fillId="0" borderId="0" xfId="0" applyNumberFormat="1" applyFont="1" applyAlignment="1">
      <alignment horizontal="left" vertical="top" wrapText="1"/>
    </xf>
    <xf numFmtId="0" fontId="0" fillId="0" borderId="0" xfId="0" applyNumberFormat="1" applyAlignment="1">
      <alignment horizontal="left" vertical="top" wrapText="1"/>
    </xf>
    <xf numFmtId="0" fontId="5" fillId="0" borderId="0" xfId="0" applyNumberFormat="1" applyFont="1" applyAlignment="1">
      <alignment horizontal="center" vertical="top" wrapText="1"/>
    </xf>
    <xf numFmtId="0" fontId="18" fillId="0" borderId="0" xfId="0" applyNumberFormat="1" applyFont="1" applyAlignment="1">
      <alignment horizontal="right" vertical="top" wrapText="1"/>
    </xf>
    <xf numFmtId="0" fontId="5" fillId="0" borderId="1" xfId="0" applyNumberFormat="1" applyFont="1" applyBorder="1" applyAlignment="1">
      <alignment horizontal="center" vertical="center" wrapText="1"/>
    </xf>
    <xf numFmtId="0" fontId="0" fillId="0" borderId="0" xfId="0" applyNumberFormat="1" applyAlignment="1">
      <alignment horizontal="right" vertical="top" wrapText="1"/>
    </xf>
    <xf numFmtId="0" fontId="5" fillId="0" borderId="3" xfId="0" applyNumberFormat="1" applyFont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 wrapText="1"/>
    </xf>
    <xf numFmtId="0" fontId="36" fillId="0" borderId="0" xfId="195" applyFont="1" applyAlignment="1">
      <alignment horizontal="center" vertical="center" wrapText="1"/>
    </xf>
    <xf numFmtId="0" fontId="40" fillId="0" borderId="0" xfId="8" applyFont="1" applyAlignment="1">
      <alignment horizontal="left" wrapText="1"/>
    </xf>
    <xf numFmtId="0" fontId="39" fillId="0" borderId="0" xfId="8" applyFont="1"/>
    <xf numFmtId="0" fontId="36" fillId="0" borderId="5" xfId="195" applyFont="1" applyBorder="1" applyAlignment="1">
      <alignment horizontal="center" vertical="center"/>
    </xf>
    <xf numFmtId="0" fontId="36" fillId="0" borderId="5" xfId="195" applyFont="1" applyBorder="1" applyAlignment="1">
      <alignment horizontal="center" vertical="center" wrapText="1"/>
    </xf>
    <xf numFmtId="0" fontId="36" fillId="0" borderId="5" xfId="9" applyFont="1" applyBorder="1" applyAlignment="1">
      <alignment horizontal="center" vertical="center"/>
    </xf>
    <xf numFmtId="0" fontId="36" fillId="0" borderId="5" xfId="10" applyFont="1" applyBorder="1" applyAlignment="1">
      <alignment horizontal="center" vertical="center"/>
    </xf>
    <xf numFmtId="0" fontId="36" fillId="0" borderId="6" xfId="10" applyFont="1" applyBorder="1" applyAlignment="1">
      <alignment horizontal="center" vertical="center"/>
    </xf>
    <xf numFmtId="0" fontId="36" fillId="0" borderId="6" xfId="9" applyFont="1" applyBorder="1" applyAlignment="1">
      <alignment horizontal="center" vertical="center"/>
    </xf>
    <xf numFmtId="0" fontId="36" fillId="0" borderId="7" xfId="9" applyFont="1" applyBorder="1" applyAlignment="1">
      <alignment horizontal="center" vertical="center"/>
    </xf>
    <xf numFmtId="0" fontId="34" fillId="0" borderId="0" xfId="10" applyFont="1" applyAlignment="1">
      <alignment horizontal="right"/>
    </xf>
    <xf numFmtId="0" fontId="37" fillId="0" borderId="0" xfId="8" applyFont="1" applyAlignment="1">
      <alignment horizontal="left"/>
    </xf>
    <xf numFmtId="0" fontId="13" fillId="0" borderId="0" xfId="8" applyFont="1" applyAlignment="1">
      <alignment horizontal="left" wrapText="1"/>
    </xf>
    <xf numFmtId="0" fontId="35" fillId="0" borderId="0" xfId="10" applyFont="1" applyAlignment="1">
      <alignment horizontal="center" vertical="center" wrapText="1"/>
    </xf>
  </cellXfs>
  <cellStyles count="347">
    <cellStyle name="20% - Accent1" xfId="306" xr:uid="{00000000-0005-0000-0000-000000000000}"/>
    <cellStyle name="20% - Accent2" xfId="307" xr:uid="{00000000-0005-0000-0000-000001000000}"/>
    <cellStyle name="20% - Accent3" xfId="308" xr:uid="{00000000-0005-0000-0000-000002000000}"/>
    <cellStyle name="20% - Accent4" xfId="309" xr:uid="{00000000-0005-0000-0000-000003000000}"/>
    <cellStyle name="20% - Accent5" xfId="310" xr:uid="{00000000-0005-0000-0000-000004000000}"/>
    <cellStyle name="20% - Accent6" xfId="311" xr:uid="{00000000-0005-0000-0000-000005000000}"/>
    <cellStyle name="40% - Accent1" xfId="312" xr:uid="{00000000-0005-0000-0000-000006000000}"/>
    <cellStyle name="40% - Accent2" xfId="313" xr:uid="{00000000-0005-0000-0000-000007000000}"/>
    <cellStyle name="40% - Accent3" xfId="314" xr:uid="{00000000-0005-0000-0000-000008000000}"/>
    <cellStyle name="40% - Accent4" xfId="315" xr:uid="{00000000-0005-0000-0000-000009000000}"/>
    <cellStyle name="40% - Accent5" xfId="316" xr:uid="{00000000-0005-0000-0000-00000A000000}"/>
    <cellStyle name="40% - Accent6" xfId="317" xr:uid="{00000000-0005-0000-0000-00000B000000}"/>
    <cellStyle name="60% - Accent1" xfId="318" xr:uid="{00000000-0005-0000-0000-00000C000000}"/>
    <cellStyle name="60% - Accent2" xfId="319" xr:uid="{00000000-0005-0000-0000-00000D000000}"/>
    <cellStyle name="60% - Accent3" xfId="320" xr:uid="{00000000-0005-0000-0000-00000E000000}"/>
    <cellStyle name="60% - Accent4" xfId="321" xr:uid="{00000000-0005-0000-0000-00000F000000}"/>
    <cellStyle name="60% - Accent5" xfId="322" xr:uid="{00000000-0005-0000-0000-000010000000}"/>
    <cellStyle name="60% - Accent6" xfId="323" xr:uid="{00000000-0005-0000-0000-000011000000}"/>
    <cellStyle name="Accent1" xfId="324" xr:uid="{00000000-0005-0000-0000-000012000000}"/>
    <cellStyle name="Accent2" xfId="325" xr:uid="{00000000-0005-0000-0000-000013000000}"/>
    <cellStyle name="Accent3" xfId="326" xr:uid="{00000000-0005-0000-0000-000014000000}"/>
    <cellStyle name="Accent4" xfId="327" xr:uid="{00000000-0005-0000-0000-000015000000}"/>
    <cellStyle name="Accent5" xfId="328" xr:uid="{00000000-0005-0000-0000-000016000000}"/>
    <cellStyle name="Accent6" xfId="329" xr:uid="{00000000-0005-0000-0000-000017000000}"/>
    <cellStyle name="Bad" xfId="330" xr:uid="{00000000-0005-0000-0000-000018000000}"/>
    <cellStyle name="br" xfId="11" xr:uid="{00000000-0005-0000-0000-000019000000}"/>
    <cellStyle name="Calculation" xfId="331" xr:uid="{00000000-0005-0000-0000-00001A000000}"/>
    <cellStyle name="Check Cell" xfId="332" xr:uid="{00000000-0005-0000-0000-00001B000000}"/>
    <cellStyle name="col" xfId="12" xr:uid="{00000000-0005-0000-0000-00001C000000}"/>
    <cellStyle name="Explanatory Text" xfId="333" xr:uid="{00000000-0005-0000-0000-00001D000000}"/>
    <cellStyle name="Good" xfId="334" xr:uid="{00000000-0005-0000-0000-00001E000000}"/>
    <cellStyle name="Heading 1" xfId="335" xr:uid="{00000000-0005-0000-0000-00001F000000}"/>
    <cellStyle name="Heading 2" xfId="336" xr:uid="{00000000-0005-0000-0000-000020000000}"/>
    <cellStyle name="Heading 3" xfId="337" xr:uid="{00000000-0005-0000-0000-000021000000}"/>
    <cellStyle name="Heading 4" xfId="338" xr:uid="{00000000-0005-0000-0000-000022000000}"/>
    <cellStyle name="Input" xfId="339" xr:uid="{00000000-0005-0000-0000-000023000000}"/>
    <cellStyle name="Linked Cell" xfId="340" xr:uid="{00000000-0005-0000-0000-000024000000}"/>
    <cellStyle name="Neutral" xfId="341" xr:uid="{00000000-0005-0000-0000-000025000000}"/>
    <cellStyle name="Normal" xfId="13" xr:uid="{00000000-0005-0000-0000-000026000000}"/>
    <cellStyle name="Note" xfId="342" xr:uid="{00000000-0005-0000-0000-000027000000}"/>
    <cellStyle name="Output" xfId="343" xr:uid="{00000000-0005-0000-0000-000028000000}"/>
    <cellStyle name="style0" xfId="14" xr:uid="{00000000-0005-0000-0000-000029000000}"/>
    <cellStyle name="td" xfId="15" xr:uid="{00000000-0005-0000-0000-00002A000000}"/>
    <cellStyle name="Title" xfId="344" xr:uid="{00000000-0005-0000-0000-00002B000000}"/>
    <cellStyle name="Total" xfId="345" xr:uid="{00000000-0005-0000-0000-00002C000000}"/>
    <cellStyle name="tr" xfId="16" xr:uid="{00000000-0005-0000-0000-00002D000000}"/>
    <cellStyle name="Warning Text" xfId="346" xr:uid="{00000000-0005-0000-0000-00002E000000}"/>
    <cellStyle name="xl100" xfId="17" xr:uid="{00000000-0005-0000-0000-00002F000000}"/>
    <cellStyle name="xl101" xfId="18" xr:uid="{00000000-0005-0000-0000-000030000000}"/>
    <cellStyle name="xl102" xfId="19" xr:uid="{00000000-0005-0000-0000-000031000000}"/>
    <cellStyle name="xl103" xfId="20" xr:uid="{00000000-0005-0000-0000-000032000000}"/>
    <cellStyle name="xl104" xfId="21" xr:uid="{00000000-0005-0000-0000-000033000000}"/>
    <cellStyle name="xl105" xfId="22" xr:uid="{00000000-0005-0000-0000-000034000000}"/>
    <cellStyle name="xl106" xfId="23" xr:uid="{00000000-0005-0000-0000-000035000000}"/>
    <cellStyle name="xl107" xfId="24" xr:uid="{00000000-0005-0000-0000-000036000000}"/>
    <cellStyle name="xl108" xfId="25" xr:uid="{00000000-0005-0000-0000-000037000000}"/>
    <cellStyle name="xl109" xfId="26" xr:uid="{00000000-0005-0000-0000-000038000000}"/>
    <cellStyle name="xl110" xfId="27" xr:uid="{00000000-0005-0000-0000-000039000000}"/>
    <cellStyle name="xl111" xfId="28" xr:uid="{00000000-0005-0000-0000-00003A000000}"/>
    <cellStyle name="xl112" xfId="29" xr:uid="{00000000-0005-0000-0000-00003B000000}"/>
    <cellStyle name="xl113" xfId="30" xr:uid="{00000000-0005-0000-0000-00003C000000}"/>
    <cellStyle name="xl114" xfId="31" xr:uid="{00000000-0005-0000-0000-00003D000000}"/>
    <cellStyle name="xl115" xfId="32" xr:uid="{00000000-0005-0000-0000-00003E000000}"/>
    <cellStyle name="xl116" xfId="33" xr:uid="{00000000-0005-0000-0000-00003F000000}"/>
    <cellStyle name="xl117" xfId="34" xr:uid="{00000000-0005-0000-0000-000040000000}"/>
    <cellStyle name="xl118" xfId="35" xr:uid="{00000000-0005-0000-0000-000041000000}"/>
    <cellStyle name="xl119" xfId="36" xr:uid="{00000000-0005-0000-0000-000042000000}"/>
    <cellStyle name="xl120" xfId="37" xr:uid="{00000000-0005-0000-0000-000043000000}"/>
    <cellStyle name="xl121" xfId="38" xr:uid="{00000000-0005-0000-0000-000044000000}"/>
    <cellStyle name="xl122" xfId="39" xr:uid="{00000000-0005-0000-0000-000045000000}"/>
    <cellStyle name="xl123" xfId="40" xr:uid="{00000000-0005-0000-0000-000046000000}"/>
    <cellStyle name="xl124" xfId="41" xr:uid="{00000000-0005-0000-0000-000047000000}"/>
    <cellStyle name="xl125" xfId="42" xr:uid="{00000000-0005-0000-0000-000048000000}"/>
    <cellStyle name="xl126" xfId="43" xr:uid="{00000000-0005-0000-0000-000049000000}"/>
    <cellStyle name="xl127" xfId="44" xr:uid="{00000000-0005-0000-0000-00004A000000}"/>
    <cellStyle name="xl128" xfId="45" xr:uid="{00000000-0005-0000-0000-00004B000000}"/>
    <cellStyle name="xl129" xfId="46" xr:uid="{00000000-0005-0000-0000-00004C000000}"/>
    <cellStyle name="xl130" xfId="47" xr:uid="{00000000-0005-0000-0000-00004D000000}"/>
    <cellStyle name="xl131" xfId="48" xr:uid="{00000000-0005-0000-0000-00004E000000}"/>
    <cellStyle name="xl132" xfId="49" xr:uid="{00000000-0005-0000-0000-00004F000000}"/>
    <cellStyle name="xl133" xfId="50" xr:uid="{00000000-0005-0000-0000-000050000000}"/>
    <cellStyle name="xl134" xfId="51" xr:uid="{00000000-0005-0000-0000-000051000000}"/>
    <cellStyle name="xl135" xfId="52" xr:uid="{00000000-0005-0000-0000-000052000000}"/>
    <cellStyle name="xl136" xfId="53" xr:uid="{00000000-0005-0000-0000-000053000000}"/>
    <cellStyle name="xl137" xfId="54" xr:uid="{00000000-0005-0000-0000-000054000000}"/>
    <cellStyle name="xl138" xfId="55" xr:uid="{00000000-0005-0000-0000-000055000000}"/>
    <cellStyle name="xl139" xfId="56" xr:uid="{00000000-0005-0000-0000-000056000000}"/>
    <cellStyle name="xl140" xfId="57" xr:uid="{00000000-0005-0000-0000-000057000000}"/>
    <cellStyle name="xl141" xfId="58" xr:uid="{00000000-0005-0000-0000-000058000000}"/>
    <cellStyle name="xl142" xfId="59" xr:uid="{00000000-0005-0000-0000-000059000000}"/>
    <cellStyle name="xl143" xfId="60" xr:uid="{00000000-0005-0000-0000-00005A000000}"/>
    <cellStyle name="xl144" xfId="61" xr:uid="{00000000-0005-0000-0000-00005B000000}"/>
    <cellStyle name="xl145" xfId="62" xr:uid="{00000000-0005-0000-0000-00005C000000}"/>
    <cellStyle name="xl146" xfId="63" xr:uid="{00000000-0005-0000-0000-00005D000000}"/>
    <cellStyle name="xl147" xfId="64" xr:uid="{00000000-0005-0000-0000-00005E000000}"/>
    <cellStyle name="xl148" xfId="65" xr:uid="{00000000-0005-0000-0000-00005F000000}"/>
    <cellStyle name="xl149" xfId="66" xr:uid="{00000000-0005-0000-0000-000060000000}"/>
    <cellStyle name="xl150" xfId="67" xr:uid="{00000000-0005-0000-0000-000061000000}"/>
    <cellStyle name="xl151" xfId="68" xr:uid="{00000000-0005-0000-0000-000062000000}"/>
    <cellStyle name="xl152" xfId="69" xr:uid="{00000000-0005-0000-0000-000063000000}"/>
    <cellStyle name="xl153" xfId="70" xr:uid="{00000000-0005-0000-0000-000064000000}"/>
    <cellStyle name="xl154" xfId="71" xr:uid="{00000000-0005-0000-0000-000065000000}"/>
    <cellStyle name="xl155" xfId="72" xr:uid="{00000000-0005-0000-0000-000066000000}"/>
    <cellStyle name="xl156" xfId="73" xr:uid="{00000000-0005-0000-0000-000067000000}"/>
    <cellStyle name="xl157" xfId="74" xr:uid="{00000000-0005-0000-0000-000068000000}"/>
    <cellStyle name="xl158" xfId="75" xr:uid="{00000000-0005-0000-0000-000069000000}"/>
    <cellStyle name="xl159" xfId="76" xr:uid="{00000000-0005-0000-0000-00006A000000}"/>
    <cellStyle name="xl160" xfId="77" xr:uid="{00000000-0005-0000-0000-00006B000000}"/>
    <cellStyle name="xl161" xfId="78" xr:uid="{00000000-0005-0000-0000-00006C000000}"/>
    <cellStyle name="xl162" xfId="79" xr:uid="{00000000-0005-0000-0000-00006D000000}"/>
    <cellStyle name="xl163" xfId="80" xr:uid="{00000000-0005-0000-0000-00006E000000}"/>
    <cellStyle name="xl164" xfId="81" xr:uid="{00000000-0005-0000-0000-00006F000000}"/>
    <cellStyle name="xl165" xfId="82" xr:uid="{00000000-0005-0000-0000-000070000000}"/>
    <cellStyle name="xl166" xfId="83" xr:uid="{00000000-0005-0000-0000-000071000000}"/>
    <cellStyle name="xl167" xfId="84" xr:uid="{00000000-0005-0000-0000-000072000000}"/>
    <cellStyle name="xl168" xfId="85" xr:uid="{00000000-0005-0000-0000-000073000000}"/>
    <cellStyle name="xl169" xfId="86" xr:uid="{00000000-0005-0000-0000-000074000000}"/>
    <cellStyle name="xl170" xfId="87" xr:uid="{00000000-0005-0000-0000-000075000000}"/>
    <cellStyle name="xl171" xfId="88" xr:uid="{00000000-0005-0000-0000-000076000000}"/>
    <cellStyle name="xl172" xfId="89" xr:uid="{00000000-0005-0000-0000-000077000000}"/>
    <cellStyle name="xl173" xfId="90" xr:uid="{00000000-0005-0000-0000-000078000000}"/>
    <cellStyle name="xl174" xfId="91" xr:uid="{00000000-0005-0000-0000-000079000000}"/>
    <cellStyle name="xl175" xfId="92" xr:uid="{00000000-0005-0000-0000-00007A000000}"/>
    <cellStyle name="xl176" xfId="93" xr:uid="{00000000-0005-0000-0000-00007B000000}"/>
    <cellStyle name="xl177" xfId="94" xr:uid="{00000000-0005-0000-0000-00007C000000}"/>
    <cellStyle name="xl178" xfId="95" xr:uid="{00000000-0005-0000-0000-00007D000000}"/>
    <cellStyle name="xl179" xfId="96" xr:uid="{00000000-0005-0000-0000-00007E000000}"/>
    <cellStyle name="xl180" xfId="97" xr:uid="{00000000-0005-0000-0000-00007F000000}"/>
    <cellStyle name="xl181" xfId="98" xr:uid="{00000000-0005-0000-0000-000080000000}"/>
    <cellStyle name="xl182" xfId="99" xr:uid="{00000000-0005-0000-0000-000081000000}"/>
    <cellStyle name="xl183" xfId="100" xr:uid="{00000000-0005-0000-0000-000082000000}"/>
    <cellStyle name="xl184" xfId="101" xr:uid="{00000000-0005-0000-0000-000083000000}"/>
    <cellStyle name="xl185" xfId="102" xr:uid="{00000000-0005-0000-0000-000084000000}"/>
    <cellStyle name="xl186" xfId="103" xr:uid="{00000000-0005-0000-0000-000085000000}"/>
    <cellStyle name="xl187" xfId="104" xr:uid="{00000000-0005-0000-0000-000086000000}"/>
    <cellStyle name="xl188" xfId="105" xr:uid="{00000000-0005-0000-0000-000087000000}"/>
    <cellStyle name="xl189" xfId="106" xr:uid="{00000000-0005-0000-0000-000088000000}"/>
    <cellStyle name="xl190" xfId="107" xr:uid="{00000000-0005-0000-0000-000089000000}"/>
    <cellStyle name="xl191" xfId="108" xr:uid="{00000000-0005-0000-0000-00008A000000}"/>
    <cellStyle name="xl192" xfId="109" xr:uid="{00000000-0005-0000-0000-00008B000000}"/>
    <cellStyle name="xl193" xfId="110" xr:uid="{00000000-0005-0000-0000-00008C000000}"/>
    <cellStyle name="xl194" xfId="111" xr:uid="{00000000-0005-0000-0000-00008D000000}"/>
    <cellStyle name="xl195" xfId="112" xr:uid="{00000000-0005-0000-0000-00008E000000}"/>
    <cellStyle name="xl196" xfId="113" xr:uid="{00000000-0005-0000-0000-00008F000000}"/>
    <cellStyle name="xl197" xfId="114" xr:uid="{00000000-0005-0000-0000-000090000000}"/>
    <cellStyle name="xl198" xfId="115" xr:uid="{00000000-0005-0000-0000-000091000000}"/>
    <cellStyle name="xl21" xfId="116" xr:uid="{00000000-0005-0000-0000-000092000000}"/>
    <cellStyle name="xl22" xfId="117" xr:uid="{00000000-0005-0000-0000-000093000000}"/>
    <cellStyle name="xl23" xfId="118" xr:uid="{00000000-0005-0000-0000-000094000000}"/>
    <cellStyle name="xl24" xfId="119" xr:uid="{00000000-0005-0000-0000-000095000000}"/>
    <cellStyle name="xl25" xfId="120" xr:uid="{00000000-0005-0000-0000-000096000000}"/>
    <cellStyle name="xl26" xfId="121" xr:uid="{00000000-0005-0000-0000-000097000000}"/>
    <cellStyle name="xl27" xfId="122" xr:uid="{00000000-0005-0000-0000-000098000000}"/>
    <cellStyle name="xl28" xfId="123" xr:uid="{00000000-0005-0000-0000-000099000000}"/>
    <cellStyle name="xl29" xfId="124" xr:uid="{00000000-0005-0000-0000-00009A000000}"/>
    <cellStyle name="xl30" xfId="125" xr:uid="{00000000-0005-0000-0000-00009B000000}"/>
    <cellStyle name="xl31" xfId="126" xr:uid="{00000000-0005-0000-0000-00009C000000}"/>
    <cellStyle name="xl31 2" xfId="304" xr:uid="{00000000-0005-0000-0000-00009D000000}"/>
    <cellStyle name="xl32" xfId="127" xr:uid="{00000000-0005-0000-0000-00009E000000}"/>
    <cellStyle name="xl33" xfId="128" xr:uid="{00000000-0005-0000-0000-00009F000000}"/>
    <cellStyle name="xl34" xfId="129" xr:uid="{00000000-0005-0000-0000-0000A0000000}"/>
    <cellStyle name="xl35" xfId="130" xr:uid="{00000000-0005-0000-0000-0000A1000000}"/>
    <cellStyle name="xl36" xfId="131" xr:uid="{00000000-0005-0000-0000-0000A2000000}"/>
    <cellStyle name="xl37" xfId="132" xr:uid="{00000000-0005-0000-0000-0000A3000000}"/>
    <cellStyle name="xl38" xfId="133" xr:uid="{00000000-0005-0000-0000-0000A4000000}"/>
    <cellStyle name="xl39" xfId="134" xr:uid="{00000000-0005-0000-0000-0000A5000000}"/>
    <cellStyle name="xl40" xfId="135" xr:uid="{00000000-0005-0000-0000-0000A6000000}"/>
    <cellStyle name="xl41" xfId="136" xr:uid="{00000000-0005-0000-0000-0000A7000000}"/>
    <cellStyle name="xl42" xfId="137" xr:uid="{00000000-0005-0000-0000-0000A8000000}"/>
    <cellStyle name="xl43" xfId="138" xr:uid="{00000000-0005-0000-0000-0000A9000000}"/>
    <cellStyle name="xl43 2" xfId="305" xr:uid="{00000000-0005-0000-0000-0000AA000000}"/>
    <cellStyle name="xl44" xfId="139" xr:uid="{00000000-0005-0000-0000-0000AB000000}"/>
    <cellStyle name="xl45" xfId="140" xr:uid="{00000000-0005-0000-0000-0000AC000000}"/>
    <cellStyle name="xl46" xfId="141" xr:uid="{00000000-0005-0000-0000-0000AD000000}"/>
    <cellStyle name="xl47" xfId="142" xr:uid="{00000000-0005-0000-0000-0000AE000000}"/>
    <cellStyle name="xl48" xfId="143" xr:uid="{00000000-0005-0000-0000-0000AF000000}"/>
    <cellStyle name="xl49" xfId="144" xr:uid="{00000000-0005-0000-0000-0000B0000000}"/>
    <cellStyle name="xl50" xfId="145" xr:uid="{00000000-0005-0000-0000-0000B1000000}"/>
    <cellStyle name="xl51" xfId="146" xr:uid="{00000000-0005-0000-0000-0000B2000000}"/>
    <cellStyle name="xl52" xfId="147" xr:uid="{00000000-0005-0000-0000-0000B3000000}"/>
    <cellStyle name="xl53" xfId="148" xr:uid="{00000000-0005-0000-0000-0000B4000000}"/>
    <cellStyle name="xl54" xfId="149" xr:uid="{00000000-0005-0000-0000-0000B5000000}"/>
    <cellStyle name="xl55" xfId="150" xr:uid="{00000000-0005-0000-0000-0000B6000000}"/>
    <cellStyle name="xl56" xfId="151" xr:uid="{00000000-0005-0000-0000-0000B7000000}"/>
    <cellStyle name="xl57" xfId="152" xr:uid="{00000000-0005-0000-0000-0000B8000000}"/>
    <cellStyle name="xl58" xfId="153" xr:uid="{00000000-0005-0000-0000-0000B9000000}"/>
    <cellStyle name="xl59" xfId="154" xr:uid="{00000000-0005-0000-0000-0000BA000000}"/>
    <cellStyle name="xl60" xfId="155" xr:uid="{00000000-0005-0000-0000-0000BB000000}"/>
    <cellStyle name="xl61" xfId="156" xr:uid="{00000000-0005-0000-0000-0000BC000000}"/>
    <cellStyle name="xl62" xfId="157" xr:uid="{00000000-0005-0000-0000-0000BD000000}"/>
    <cellStyle name="xl63" xfId="158" xr:uid="{00000000-0005-0000-0000-0000BE000000}"/>
    <cellStyle name="xl64" xfId="159" xr:uid="{00000000-0005-0000-0000-0000BF000000}"/>
    <cellStyle name="xl65" xfId="160" xr:uid="{00000000-0005-0000-0000-0000C0000000}"/>
    <cellStyle name="xl66" xfId="161" xr:uid="{00000000-0005-0000-0000-0000C1000000}"/>
    <cellStyle name="xl67" xfId="162" xr:uid="{00000000-0005-0000-0000-0000C2000000}"/>
    <cellStyle name="xl68" xfId="163" xr:uid="{00000000-0005-0000-0000-0000C3000000}"/>
    <cellStyle name="xl69" xfId="164" xr:uid="{00000000-0005-0000-0000-0000C4000000}"/>
    <cellStyle name="xl70" xfId="165" xr:uid="{00000000-0005-0000-0000-0000C5000000}"/>
    <cellStyle name="xl71" xfId="166" xr:uid="{00000000-0005-0000-0000-0000C6000000}"/>
    <cellStyle name="xl72" xfId="167" xr:uid="{00000000-0005-0000-0000-0000C7000000}"/>
    <cellStyle name="xl73" xfId="168" xr:uid="{00000000-0005-0000-0000-0000C8000000}"/>
    <cellStyle name="xl74" xfId="169" xr:uid="{00000000-0005-0000-0000-0000C9000000}"/>
    <cellStyle name="xl75" xfId="170" xr:uid="{00000000-0005-0000-0000-0000CA000000}"/>
    <cellStyle name="xl76" xfId="171" xr:uid="{00000000-0005-0000-0000-0000CB000000}"/>
    <cellStyle name="xl77" xfId="172" xr:uid="{00000000-0005-0000-0000-0000CC000000}"/>
    <cellStyle name="xl78" xfId="173" xr:uid="{00000000-0005-0000-0000-0000CD000000}"/>
    <cellStyle name="xl79" xfId="174" xr:uid="{00000000-0005-0000-0000-0000CE000000}"/>
    <cellStyle name="xl80" xfId="175" xr:uid="{00000000-0005-0000-0000-0000CF000000}"/>
    <cellStyle name="xl81" xfId="176" xr:uid="{00000000-0005-0000-0000-0000D0000000}"/>
    <cellStyle name="xl82" xfId="177" xr:uid="{00000000-0005-0000-0000-0000D1000000}"/>
    <cellStyle name="xl83" xfId="178" xr:uid="{00000000-0005-0000-0000-0000D2000000}"/>
    <cellStyle name="xl84" xfId="179" xr:uid="{00000000-0005-0000-0000-0000D3000000}"/>
    <cellStyle name="xl85" xfId="180" xr:uid="{00000000-0005-0000-0000-0000D4000000}"/>
    <cellStyle name="xl86" xfId="181" xr:uid="{00000000-0005-0000-0000-0000D5000000}"/>
    <cellStyle name="xl87" xfId="182" xr:uid="{00000000-0005-0000-0000-0000D6000000}"/>
    <cellStyle name="xl88" xfId="183" xr:uid="{00000000-0005-0000-0000-0000D7000000}"/>
    <cellStyle name="xl89" xfId="184" xr:uid="{00000000-0005-0000-0000-0000D8000000}"/>
    <cellStyle name="xl90" xfId="185" xr:uid="{00000000-0005-0000-0000-0000D9000000}"/>
    <cellStyle name="xl91" xfId="186" xr:uid="{00000000-0005-0000-0000-0000DA000000}"/>
    <cellStyle name="xl92" xfId="187" xr:uid="{00000000-0005-0000-0000-0000DB000000}"/>
    <cellStyle name="xl93" xfId="188" xr:uid="{00000000-0005-0000-0000-0000DC000000}"/>
    <cellStyle name="xl94" xfId="189" xr:uid="{00000000-0005-0000-0000-0000DD000000}"/>
    <cellStyle name="xl95" xfId="190" xr:uid="{00000000-0005-0000-0000-0000DE000000}"/>
    <cellStyle name="xl96" xfId="191" xr:uid="{00000000-0005-0000-0000-0000DF000000}"/>
    <cellStyle name="xl97" xfId="192" xr:uid="{00000000-0005-0000-0000-0000E0000000}"/>
    <cellStyle name="xl98" xfId="193" xr:uid="{00000000-0005-0000-0000-0000E1000000}"/>
    <cellStyle name="xl99" xfId="194" xr:uid="{00000000-0005-0000-0000-0000E2000000}"/>
    <cellStyle name="Обычный" xfId="0" builtinId="0"/>
    <cellStyle name="Обычный 10" xfId="199" xr:uid="{00000000-0005-0000-0000-0000E4000000}"/>
    <cellStyle name="Обычный 11" xfId="203" xr:uid="{00000000-0005-0000-0000-0000E5000000}"/>
    <cellStyle name="Обычный 12" xfId="207" xr:uid="{00000000-0005-0000-0000-0000E6000000}"/>
    <cellStyle name="Обычный 13" xfId="209" xr:uid="{00000000-0005-0000-0000-0000E7000000}"/>
    <cellStyle name="Обычный 14" xfId="213" xr:uid="{00000000-0005-0000-0000-0000E8000000}"/>
    <cellStyle name="Обычный 15" xfId="215" xr:uid="{00000000-0005-0000-0000-0000E9000000}"/>
    <cellStyle name="Обычный 16" xfId="217" xr:uid="{00000000-0005-0000-0000-0000EA000000}"/>
    <cellStyle name="Обычный 17" xfId="219" xr:uid="{00000000-0005-0000-0000-0000EB000000}"/>
    <cellStyle name="Обычный 2" xfId="2" xr:uid="{00000000-0005-0000-0000-0000EC000000}"/>
    <cellStyle name="Обычный 2 2" xfId="5" xr:uid="{00000000-0005-0000-0000-0000ED000000}"/>
    <cellStyle name="Обычный 2 2 10" xfId="212" xr:uid="{00000000-0005-0000-0000-0000EE000000}"/>
    <cellStyle name="Обычный 2 2 11" xfId="214" xr:uid="{00000000-0005-0000-0000-0000EF000000}"/>
    <cellStyle name="Обычный 2 2 12" xfId="216" xr:uid="{00000000-0005-0000-0000-0000F0000000}"/>
    <cellStyle name="Обычный 2 2 13" xfId="218" xr:uid="{00000000-0005-0000-0000-0000F1000000}"/>
    <cellStyle name="Обычный 2 2 15" xfId="226" xr:uid="{00000000-0005-0000-0000-0000F2000000}"/>
    <cellStyle name="Обычный 2 2 16" xfId="228" xr:uid="{00000000-0005-0000-0000-0000F3000000}"/>
    <cellStyle name="Обычный 2 2 17" xfId="204" xr:uid="{00000000-0005-0000-0000-0000F4000000}"/>
    <cellStyle name="Обычный 2 2 18" xfId="210" xr:uid="{00000000-0005-0000-0000-0000F5000000}"/>
    <cellStyle name="Обычный 2 2 19" xfId="220" xr:uid="{00000000-0005-0000-0000-0000F6000000}"/>
    <cellStyle name="Обычный 2 2 20" xfId="222" xr:uid="{00000000-0005-0000-0000-0000F7000000}"/>
    <cellStyle name="Обычный 2 2 21" xfId="224" xr:uid="{00000000-0005-0000-0000-0000F8000000}"/>
    <cellStyle name="Обычный 2 2 22" xfId="231" xr:uid="{00000000-0005-0000-0000-0000F9000000}"/>
    <cellStyle name="Обычный 2 2 23" xfId="234" xr:uid="{00000000-0005-0000-0000-0000FA000000}"/>
    <cellStyle name="Обычный 2 2 24" xfId="235" xr:uid="{00000000-0005-0000-0000-0000FB000000}"/>
    <cellStyle name="Обычный 2 2 25" xfId="238" xr:uid="{00000000-0005-0000-0000-0000FC000000}"/>
    <cellStyle name="Обычный 2 2 26" xfId="240" xr:uid="{00000000-0005-0000-0000-0000FD000000}"/>
    <cellStyle name="Обычный 2 2 27" xfId="243" xr:uid="{00000000-0005-0000-0000-0000FE000000}"/>
    <cellStyle name="Обычный 2 2 28" xfId="245" xr:uid="{00000000-0005-0000-0000-0000FF000000}"/>
    <cellStyle name="Обычный 2 2 29" xfId="247" xr:uid="{00000000-0005-0000-0000-000000010000}"/>
    <cellStyle name="Обычный 2 2 30" xfId="250" xr:uid="{00000000-0005-0000-0000-000001010000}"/>
    <cellStyle name="Обычный 2 2 31" xfId="251" xr:uid="{00000000-0005-0000-0000-000002010000}"/>
    <cellStyle name="Обычный 2 2 32" xfId="254" xr:uid="{00000000-0005-0000-0000-000003010000}"/>
    <cellStyle name="Обычный 2 2 33" xfId="256" xr:uid="{00000000-0005-0000-0000-000004010000}"/>
    <cellStyle name="Обычный 2 2 34" xfId="258" xr:uid="{00000000-0005-0000-0000-000005010000}"/>
    <cellStyle name="Обычный 2 2 35" xfId="260" xr:uid="{00000000-0005-0000-0000-000006010000}"/>
    <cellStyle name="Обычный 2 2 36" xfId="262" xr:uid="{00000000-0005-0000-0000-000007010000}"/>
    <cellStyle name="Обычный 2 2 37" xfId="264" xr:uid="{00000000-0005-0000-0000-000008010000}"/>
    <cellStyle name="Обычный 2 2 38" xfId="266" xr:uid="{00000000-0005-0000-0000-000009010000}"/>
    <cellStyle name="Обычный 2 2 39" xfId="268" xr:uid="{00000000-0005-0000-0000-00000A010000}"/>
    <cellStyle name="Обычный 2 2 40" xfId="271" xr:uid="{00000000-0005-0000-0000-00000B010000}"/>
    <cellStyle name="Обычный 2 2 41" xfId="273" xr:uid="{00000000-0005-0000-0000-00000C010000}"/>
    <cellStyle name="Обычный 2 2 42" xfId="275" xr:uid="{00000000-0005-0000-0000-00000D010000}"/>
    <cellStyle name="Обычный 2 2 43" xfId="277" xr:uid="{00000000-0005-0000-0000-00000E010000}"/>
    <cellStyle name="Обычный 2 2 44" xfId="279" xr:uid="{00000000-0005-0000-0000-00000F010000}"/>
    <cellStyle name="Обычный 2 2 45" xfId="281" xr:uid="{00000000-0005-0000-0000-000010010000}"/>
    <cellStyle name="Обычный 2 2 46" xfId="283" xr:uid="{00000000-0005-0000-0000-000011010000}"/>
    <cellStyle name="Обычный 2 2 47" xfId="286" xr:uid="{00000000-0005-0000-0000-000012010000}"/>
    <cellStyle name="Обычный 2 2 48" xfId="287" xr:uid="{00000000-0005-0000-0000-000013010000}"/>
    <cellStyle name="Обычный 2 2 49" xfId="289" xr:uid="{00000000-0005-0000-0000-000014010000}"/>
    <cellStyle name="Обычный 2 2 5" xfId="200" xr:uid="{00000000-0005-0000-0000-000015010000}"/>
    <cellStyle name="Обычный 2 2 50" xfId="291" xr:uid="{00000000-0005-0000-0000-000016010000}"/>
    <cellStyle name="Обычный 2 2 51" xfId="293" xr:uid="{00000000-0005-0000-0000-000017010000}"/>
    <cellStyle name="Обычный 2 2 52" xfId="296" xr:uid="{00000000-0005-0000-0000-000018010000}"/>
    <cellStyle name="Обычный 2 2 53" xfId="197" xr:uid="{00000000-0005-0000-0000-000019010000}"/>
    <cellStyle name="Обычный 2 2 55" xfId="227" xr:uid="{00000000-0005-0000-0000-00001A010000}"/>
    <cellStyle name="Обычный 2 2 56" xfId="230" xr:uid="{00000000-0005-0000-0000-00001B010000}"/>
    <cellStyle name="Обычный 2 2 57" xfId="237" xr:uid="{00000000-0005-0000-0000-00001C010000}"/>
    <cellStyle name="Обычный 2 2 58" xfId="242" xr:uid="{00000000-0005-0000-0000-00001D010000}"/>
    <cellStyle name="Обычный 2 2 6" xfId="198" xr:uid="{00000000-0005-0000-0000-00001E010000}"/>
    <cellStyle name="Обычный 2 2 60" xfId="253" xr:uid="{00000000-0005-0000-0000-00001F010000}"/>
    <cellStyle name="Обычный 2 2 61" xfId="272" xr:uid="{00000000-0005-0000-0000-000020010000}"/>
    <cellStyle name="Обычный 2 2 62" xfId="294" xr:uid="{00000000-0005-0000-0000-000021010000}"/>
    <cellStyle name="Обычный 2 2 7" xfId="202" xr:uid="{00000000-0005-0000-0000-000022010000}"/>
    <cellStyle name="Обычный 2 2 8" xfId="206" xr:uid="{00000000-0005-0000-0000-000023010000}"/>
    <cellStyle name="Обычный 2 2 9" xfId="208" xr:uid="{00000000-0005-0000-0000-000024010000}"/>
    <cellStyle name="Обычный 2 3" xfId="9" xr:uid="{00000000-0005-0000-0000-000025010000}"/>
    <cellStyle name="Обычный 20" xfId="229" xr:uid="{00000000-0005-0000-0000-000026010000}"/>
    <cellStyle name="Обычный 21" xfId="205" xr:uid="{00000000-0005-0000-0000-000027010000}"/>
    <cellStyle name="Обычный 22" xfId="211" xr:uid="{00000000-0005-0000-0000-000028010000}"/>
    <cellStyle name="Обычный 23" xfId="221" xr:uid="{00000000-0005-0000-0000-000029010000}"/>
    <cellStyle name="Обычный 24" xfId="223" xr:uid="{00000000-0005-0000-0000-00002A010000}"/>
    <cellStyle name="Обычный 25" xfId="225" xr:uid="{00000000-0005-0000-0000-00002B010000}"/>
    <cellStyle name="Обычный 26" xfId="232" xr:uid="{00000000-0005-0000-0000-00002C010000}"/>
    <cellStyle name="Обычный 27" xfId="233" xr:uid="{00000000-0005-0000-0000-00002D010000}"/>
    <cellStyle name="Обычный 28" xfId="236" xr:uid="{00000000-0005-0000-0000-00002E010000}"/>
    <cellStyle name="Обычный 29" xfId="239" xr:uid="{00000000-0005-0000-0000-00002F010000}"/>
    <cellStyle name="Обычный 3" xfId="4" xr:uid="{00000000-0005-0000-0000-000030010000}"/>
    <cellStyle name="Обычный 30" xfId="241" xr:uid="{00000000-0005-0000-0000-000031010000}"/>
    <cellStyle name="Обычный 31" xfId="244" xr:uid="{00000000-0005-0000-0000-000032010000}"/>
    <cellStyle name="Обычный 32" xfId="246" xr:uid="{00000000-0005-0000-0000-000033010000}"/>
    <cellStyle name="Обычный 33" xfId="248" xr:uid="{00000000-0005-0000-0000-000034010000}"/>
    <cellStyle name="Обычный 34" xfId="249" xr:uid="{00000000-0005-0000-0000-000035010000}"/>
    <cellStyle name="Обычный 35" xfId="252" xr:uid="{00000000-0005-0000-0000-000036010000}"/>
    <cellStyle name="Обычный 36" xfId="255" xr:uid="{00000000-0005-0000-0000-000037010000}"/>
    <cellStyle name="Обычный 37" xfId="257" xr:uid="{00000000-0005-0000-0000-000038010000}"/>
    <cellStyle name="Обычный 38" xfId="259" xr:uid="{00000000-0005-0000-0000-000039010000}"/>
    <cellStyle name="Обычный 39" xfId="261" xr:uid="{00000000-0005-0000-0000-00003A010000}"/>
    <cellStyle name="Обычный 4" xfId="7" xr:uid="{00000000-0005-0000-0000-00003B010000}"/>
    <cellStyle name="Обычный 4 2" xfId="302" xr:uid="{00000000-0005-0000-0000-00003C010000}"/>
    <cellStyle name="Обычный 40" xfId="263" xr:uid="{00000000-0005-0000-0000-00003D010000}"/>
    <cellStyle name="Обычный 41" xfId="265" xr:uid="{00000000-0005-0000-0000-00003E010000}"/>
    <cellStyle name="Обычный 42" xfId="267" xr:uid="{00000000-0005-0000-0000-00003F010000}"/>
    <cellStyle name="Обычный 43" xfId="269" xr:uid="{00000000-0005-0000-0000-000040010000}"/>
    <cellStyle name="Обычный 44" xfId="270" xr:uid="{00000000-0005-0000-0000-000041010000}"/>
    <cellStyle name="Обычный 45" xfId="274" xr:uid="{00000000-0005-0000-0000-000042010000}"/>
    <cellStyle name="Обычный 46" xfId="276" xr:uid="{00000000-0005-0000-0000-000043010000}"/>
    <cellStyle name="Обычный 47" xfId="278" xr:uid="{00000000-0005-0000-0000-000044010000}"/>
    <cellStyle name="Обычный 48" xfId="280" xr:uid="{00000000-0005-0000-0000-000045010000}"/>
    <cellStyle name="Обычный 49" xfId="282" xr:uid="{00000000-0005-0000-0000-000046010000}"/>
    <cellStyle name="Обычный 5" xfId="8" xr:uid="{00000000-0005-0000-0000-000047010000}"/>
    <cellStyle name="Обычный 5 2" xfId="303" xr:uid="{00000000-0005-0000-0000-000048010000}"/>
    <cellStyle name="Обычный 50" xfId="284" xr:uid="{00000000-0005-0000-0000-000049010000}"/>
    <cellStyle name="Обычный 51" xfId="285" xr:uid="{00000000-0005-0000-0000-00004A010000}"/>
    <cellStyle name="Обычный 52" xfId="288" xr:uid="{00000000-0005-0000-0000-00004B010000}"/>
    <cellStyle name="Обычный 53" xfId="290" xr:uid="{00000000-0005-0000-0000-00004C010000}"/>
    <cellStyle name="Обычный 54" xfId="292" xr:uid="{00000000-0005-0000-0000-00004D010000}"/>
    <cellStyle name="Обычный 55" xfId="295" xr:uid="{00000000-0005-0000-0000-00004E010000}"/>
    <cellStyle name="Обычный 56" xfId="297" xr:uid="{00000000-0005-0000-0000-00004F010000}"/>
    <cellStyle name="Обычный 6" xfId="299" xr:uid="{00000000-0005-0000-0000-000050010000}"/>
    <cellStyle name="Обычный 7" xfId="6" xr:uid="{00000000-0005-0000-0000-000051010000}"/>
    <cellStyle name="Обычный 7 2" xfId="301" xr:uid="{00000000-0005-0000-0000-000052010000}"/>
    <cellStyle name="Обычный 8" xfId="298" xr:uid="{00000000-0005-0000-0000-000053010000}"/>
    <cellStyle name="Обычный 9" xfId="201" xr:uid="{00000000-0005-0000-0000-000054010000}"/>
    <cellStyle name="Обычный_З_15_Приложение 16 - Источники дефицита" xfId="195" xr:uid="{00000000-0005-0000-0000-000055010000}"/>
    <cellStyle name="Обычный_З_16_Приложение 17 - Программа гос заимствований" xfId="10" xr:uid="{00000000-0005-0000-0000-000056010000}"/>
    <cellStyle name="Стиль 1" xfId="1" xr:uid="{00000000-0005-0000-0000-000057010000}"/>
    <cellStyle name="Финансовый" xfId="3" builtinId="3"/>
    <cellStyle name="Финансовый 2" xfId="196" xr:uid="{00000000-0005-0000-0000-000059010000}"/>
    <cellStyle name="Финансовый 3" xfId="300" xr:uid="{00000000-0005-0000-0000-00005A010000}"/>
  </cellStyles>
  <dxfs count="25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8"/>
  <sheetViews>
    <sheetView view="pageBreakPreview" topLeftCell="A7" zoomScaleSheetLayoutView="100" workbookViewId="0">
      <selection activeCell="C17" sqref="C17"/>
    </sheetView>
  </sheetViews>
  <sheetFormatPr defaultRowHeight="12.75" x14ac:dyDescent="0.2"/>
  <cols>
    <col min="1" max="1" width="24.33203125" style="6" customWidth="1"/>
    <col min="2" max="2" width="61.5" style="9" customWidth="1"/>
    <col min="3" max="3" width="16.6640625" style="9" customWidth="1"/>
    <col min="4" max="4" width="16" style="9" customWidth="1"/>
    <col min="5" max="5" width="16.5" style="7" customWidth="1"/>
    <col min="6" max="6" width="13.83203125" style="7" customWidth="1"/>
    <col min="7" max="7" width="17" style="8" customWidth="1"/>
    <col min="8" max="8" width="13.83203125" style="9" bestFit="1" customWidth="1"/>
    <col min="9" max="9" width="12.5" style="9" bestFit="1" customWidth="1"/>
    <col min="10" max="16384" width="9.33203125" style="9"/>
  </cols>
  <sheetData>
    <row r="1" spans="1:8" ht="15" customHeight="1" x14ac:dyDescent="0.25">
      <c r="B1" s="5"/>
      <c r="C1" s="180" t="s">
        <v>205</v>
      </c>
      <c r="D1" s="181"/>
      <c r="E1" s="181"/>
    </row>
    <row r="2" spans="1:8" ht="15" x14ac:dyDescent="0.25">
      <c r="B2" s="5"/>
      <c r="C2" s="181"/>
      <c r="D2" s="181"/>
      <c r="E2" s="181"/>
    </row>
    <row r="3" spans="1:8" ht="15" x14ac:dyDescent="0.25">
      <c r="B3" s="5"/>
      <c r="C3" s="181"/>
      <c r="D3" s="181"/>
      <c r="E3" s="181"/>
    </row>
    <row r="4" spans="1:8" ht="33.75" customHeight="1" x14ac:dyDescent="0.25">
      <c r="B4" s="5"/>
      <c r="C4" s="181"/>
      <c r="D4" s="181"/>
      <c r="E4" s="181"/>
    </row>
    <row r="5" spans="1:8" ht="180.75" customHeight="1" x14ac:dyDescent="0.2">
      <c r="C5" s="181"/>
      <c r="D5" s="181"/>
      <c r="E5" s="181"/>
    </row>
    <row r="6" spans="1:8" ht="63" customHeight="1" x14ac:dyDescent="0.2">
      <c r="A6" s="177" t="s">
        <v>187</v>
      </c>
      <c r="B6" s="177"/>
      <c r="C6" s="177"/>
      <c r="D6" s="177"/>
      <c r="E6" s="177"/>
    </row>
    <row r="7" spans="1:8" x14ac:dyDescent="0.2">
      <c r="A7" s="10"/>
      <c r="B7" s="11"/>
      <c r="C7" s="11"/>
      <c r="D7" s="11"/>
      <c r="E7" s="12" t="s">
        <v>1</v>
      </c>
    </row>
    <row r="8" spans="1:8" x14ac:dyDescent="0.2">
      <c r="A8" s="178" t="s">
        <v>23</v>
      </c>
      <c r="B8" s="178" t="s">
        <v>2</v>
      </c>
      <c r="C8" s="179" t="s">
        <v>7</v>
      </c>
      <c r="D8" s="179"/>
      <c r="E8" s="179"/>
    </row>
    <row r="9" spans="1:8" ht="16.5" customHeight="1" x14ac:dyDescent="0.2">
      <c r="A9" s="178"/>
      <c r="B9" s="178"/>
      <c r="C9" s="53" t="s">
        <v>152</v>
      </c>
      <c r="D9" s="53" t="s">
        <v>155</v>
      </c>
      <c r="E9" s="53" t="s">
        <v>188</v>
      </c>
      <c r="H9" s="7"/>
    </row>
    <row r="10" spans="1:8" s="14" customFormat="1" x14ac:dyDescent="0.2">
      <c r="A10" s="13">
        <v>1</v>
      </c>
      <c r="B10" s="13">
        <v>2</v>
      </c>
      <c r="C10" s="13" t="s">
        <v>10</v>
      </c>
      <c r="D10" s="13" t="s">
        <v>11</v>
      </c>
      <c r="E10" s="13" t="s">
        <v>12</v>
      </c>
      <c r="F10" s="7"/>
      <c r="G10" s="8"/>
    </row>
    <row r="11" spans="1:8" s="17" customFormat="1" x14ac:dyDescent="0.2">
      <c r="A11" s="54" t="s">
        <v>28</v>
      </c>
      <c r="B11" s="55" t="s">
        <v>29</v>
      </c>
      <c r="C11" s="56">
        <f>C12</f>
        <v>1710.2000000000003</v>
      </c>
      <c r="D11" s="56">
        <f>D12</f>
        <v>1029.7</v>
      </c>
      <c r="E11" s="57">
        <f>E12</f>
        <v>1018.3</v>
      </c>
      <c r="F11" s="15"/>
      <c r="G11" s="16"/>
    </row>
    <row r="12" spans="1:8" s="17" customFormat="1" ht="25.5" x14ac:dyDescent="0.2">
      <c r="A12" s="58" t="s">
        <v>30</v>
      </c>
      <c r="B12" s="59" t="s">
        <v>31</v>
      </c>
      <c r="C12" s="60">
        <f>C13+C21+C26+C18</f>
        <v>1710.2000000000003</v>
      </c>
      <c r="D12" s="60">
        <f>D13+D21+D26</f>
        <v>1029.7</v>
      </c>
      <c r="E12" s="61">
        <f>E13+E21+E26</f>
        <v>1018.3</v>
      </c>
      <c r="F12" s="15"/>
      <c r="G12" s="16"/>
    </row>
    <row r="13" spans="1:8" s="17" customFormat="1" ht="25.5" x14ac:dyDescent="0.2">
      <c r="A13" s="62" t="s">
        <v>176</v>
      </c>
      <c r="B13" s="74" t="s">
        <v>177</v>
      </c>
      <c r="C13" s="60">
        <f>C14+C16</f>
        <v>1047.4000000000001</v>
      </c>
      <c r="D13" s="60">
        <f>D14</f>
        <v>620.20000000000005</v>
      </c>
      <c r="E13" s="61">
        <f>E14</f>
        <v>592.4</v>
      </c>
      <c r="F13" s="15"/>
      <c r="G13" s="16"/>
    </row>
    <row r="14" spans="1:8" s="17" customFormat="1" x14ac:dyDescent="0.2">
      <c r="A14" s="63" t="s">
        <v>168</v>
      </c>
      <c r="B14" s="64" t="s">
        <v>169</v>
      </c>
      <c r="C14" s="60">
        <f>C15</f>
        <v>760.2</v>
      </c>
      <c r="D14" s="60">
        <f>D15</f>
        <v>620.20000000000005</v>
      </c>
      <c r="E14" s="61">
        <f>E15</f>
        <v>592.4</v>
      </c>
      <c r="F14" s="15"/>
      <c r="G14" s="16"/>
    </row>
    <row r="15" spans="1:8" s="17" customFormat="1" ht="38.25" x14ac:dyDescent="0.2">
      <c r="A15" s="65" t="s">
        <v>170</v>
      </c>
      <c r="B15" s="73" t="s">
        <v>171</v>
      </c>
      <c r="C15" s="60">
        <v>760.2</v>
      </c>
      <c r="D15" s="60">
        <v>620.20000000000005</v>
      </c>
      <c r="E15" s="61">
        <v>592.4</v>
      </c>
      <c r="F15" s="15"/>
      <c r="G15" s="16"/>
    </row>
    <row r="16" spans="1:8" s="17" customFormat="1" ht="25.5" x14ac:dyDescent="0.2">
      <c r="A16" s="63" t="s">
        <v>172</v>
      </c>
      <c r="B16" s="75" t="s">
        <v>173</v>
      </c>
      <c r="C16" s="60">
        <f>C17</f>
        <v>287.2</v>
      </c>
      <c r="D16" s="60"/>
      <c r="E16" s="61"/>
      <c r="F16" s="15"/>
      <c r="G16" s="16"/>
    </row>
    <row r="17" spans="1:7" s="17" customFormat="1" ht="25.5" x14ac:dyDescent="0.2">
      <c r="A17" s="65" t="s">
        <v>174</v>
      </c>
      <c r="B17" s="73" t="s">
        <v>175</v>
      </c>
      <c r="C17" s="60">
        <v>287.2</v>
      </c>
      <c r="D17" s="60"/>
      <c r="E17" s="61"/>
      <c r="F17" s="15"/>
      <c r="G17" s="16"/>
    </row>
    <row r="18" spans="1:7" s="17" customFormat="1" ht="25.5" x14ac:dyDescent="0.2">
      <c r="A18" s="67" t="s">
        <v>194</v>
      </c>
      <c r="B18" s="76" t="s">
        <v>195</v>
      </c>
      <c r="C18" s="60">
        <f>C19</f>
        <v>280.10000000000002</v>
      </c>
      <c r="D18" s="60"/>
      <c r="E18" s="61"/>
      <c r="F18" s="15"/>
      <c r="G18" s="16"/>
    </row>
    <row r="19" spans="1:7" s="17" customFormat="1" x14ac:dyDescent="0.2">
      <c r="A19" s="65" t="s">
        <v>196</v>
      </c>
      <c r="B19" s="68" t="s">
        <v>197</v>
      </c>
      <c r="C19" s="60">
        <f>C20</f>
        <v>280.10000000000002</v>
      </c>
      <c r="D19" s="60"/>
      <c r="E19" s="61"/>
      <c r="F19" s="15"/>
      <c r="G19" s="16"/>
    </row>
    <row r="20" spans="1:7" s="17" customFormat="1" x14ac:dyDescent="0.2">
      <c r="A20" s="65" t="s">
        <v>198</v>
      </c>
      <c r="B20" s="68" t="s">
        <v>199</v>
      </c>
      <c r="C20" s="60">
        <v>280.10000000000002</v>
      </c>
      <c r="D20" s="60"/>
      <c r="E20" s="61"/>
      <c r="F20" s="15"/>
      <c r="G20" s="16"/>
    </row>
    <row r="21" spans="1:7" s="17" customFormat="1" ht="25.5" x14ac:dyDescent="0.2">
      <c r="A21" s="69" t="s">
        <v>120</v>
      </c>
      <c r="B21" s="70" t="s">
        <v>128</v>
      </c>
      <c r="C21" s="71">
        <f t="shared" ref="C21:D21" si="0">C22+C24</f>
        <v>160.69999999999999</v>
      </c>
      <c r="D21" s="71">
        <f t="shared" si="0"/>
        <v>174.5</v>
      </c>
      <c r="E21" s="71">
        <f t="shared" ref="E21" si="1">E22+E24</f>
        <v>180.89999999999998</v>
      </c>
      <c r="F21" s="15"/>
      <c r="G21" s="16"/>
    </row>
    <row r="22" spans="1:7" s="17" customFormat="1" ht="25.5" x14ac:dyDescent="0.2">
      <c r="A22" s="63" t="s">
        <v>121</v>
      </c>
      <c r="B22" s="64" t="s">
        <v>129</v>
      </c>
      <c r="C22" s="71">
        <f>C23</f>
        <v>0.6</v>
      </c>
      <c r="D22" s="71">
        <f>D23</f>
        <v>0.6</v>
      </c>
      <c r="E22" s="71">
        <f>E23</f>
        <v>0.7</v>
      </c>
      <c r="F22" s="15"/>
      <c r="G22" s="16"/>
    </row>
    <row r="23" spans="1:7" s="17" customFormat="1" ht="25.5" x14ac:dyDescent="0.2">
      <c r="A23" s="65" t="s">
        <v>122</v>
      </c>
      <c r="B23" s="73" t="s">
        <v>130</v>
      </c>
      <c r="C23" s="71">
        <v>0.6</v>
      </c>
      <c r="D23" s="71">
        <v>0.6</v>
      </c>
      <c r="E23" s="71">
        <v>0.7</v>
      </c>
      <c r="F23" s="15"/>
      <c r="G23" s="16"/>
    </row>
    <row r="24" spans="1:7" s="17" customFormat="1" ht="38.25" x14ac:dyDescent="0.2">
      <c r="A24" s="63" t="s">
        <v>123</v>
      </c>
      <c r="B24" s="64" t="s">
        <v>150</v>
      </c>
      <c r="C24" s="71">
        <f>C25</f>
        <v>160.1</v>
      </c>
      <c r="D24" s="71">
        <f>D25</f>
        <v>173.9</v>
      </c>
      <c r="E24" s="71">
        <f>E25</f>
        <v>180.2</v>
      </c>
      <c r="F24" s="15"/>
      <c r="G24" s="16"/>
    </row>
    <row r="25" spans="1:7" s="17" customFormat="1" ht="42.75" customHeight="1" x14ac:dyDescent="0.2">
      <c r="A25" s="65" t="s">
        <v>124</v>
      </c>
      <c r="B25" s="66" t="s">
        <v>151</v>
      </c>
      <c r="C25" s="71">
        <v>160.1</v>
      </c>
      <c r="D25" s="71">
        <v>173.9</v>
      </c>
      <c r="E25" s="71">
        <v>180.2</v>
      </c>
      <c r="F25" s="15"/>
      <c r="G25" s="16"/>
    </row>
    <row r="26" spans="1:7" s="17" customFormat="1" x14ac:dyDescent="0.2">
      <c r="A26" s="69" t="s">
        <v>125</v>
      </c>
      <c r="B26" s="70" t="s">
        <v>33</v>
      </c>
      <c r="C26" s="71">
        <f>C27</f>
        <v>222</v>
      </c>
      <c r="D26" s="71">
        <f>D27</f>
        <v>235</v>
      </c>
      <c r="E26" s="71">
        <f>E27</f>
        <v>245</v>
      </c>
      <c r="F26" s="15"/>
      <c r="G26" s="16"/>
    </row>
    <row r="27" spans="1:7" s="17" customFormat="1" ht="60" customHeight="1" x14ac:dyDescent="0.2">
      <c r="A27" s="63" t="s">
        <v>126</v>
      </c>
      <c r="B27" s="64" t="s">
        <v>141</v>
      </c>
      <c r="C27" s="71">
        <f t="shared" ref="C27:D27" si="2">C28</f>
        <v>222</v>
      </c>
      <c r="D27" s="71">
        <f t="shared" si="2"/>
        <v>235</v>
      </c>
      <c r="E27" s="71">
        <f t="shared" ref="E27" si="3">E28</f>
        <v>245</v>
      </c>
      <c r="F27" s="15"/>
      <c r="G27" s="16"/>
    </row>
    <row r="28" spans="1:7" s="17" customFormat="1" ht="63.75" x14ac:dyDescent="0.2">
      <c r="A28" s="65" t="s">
        <v>127</v>
      </c>
      <c r="B28" s="72" t="s">
        <v>142</v>
      </c>
      <c r="C28" s="71">
        <v>222</v>
      </c>
      <c r="D28" s="71">
        <v>235</v>
      </c>
      <c r="E28" s="71">
        <v>245</v>
      </c>
      <c r="F28" s="15"/>
      <c r="G28" s="16"/>
    </row>
  </sheetData>
  <customSheetViews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24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29"/>
  <sheetViews>
    <sheetView view="pageBreakPreview" zoomScaleSheetLayoutView="100" workbookViewId="0">
      <selection activeCell="J31" sqref="J31"/>
    </sheetView>
  </sheetViews>
  <sheetFormatPr defaultRowHeight="12.75" x14ac:dyDescent="0.2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289.5" customHeight="1" x14ac:dyDescent="0.2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82" t="s">
        <v>206</v>
      </c>
      <c r="J1" s="183"/>
      <c r="K1" s="183"/>
      <c r="L1" s="183"/>
    </row>
    <row r="2" spans="1:12" ht="52.5" customHeight="1" x14ac:dyDescent="0.2">
      <c r="A2" s="184" t="s">
        <v>189</v>
      </c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</row>
    <row r="3" spans="1:12" ht="15" customHeight="1" x14ac:dyDescent="0.2">
      <c r="A3" s="77" t="s">
        <v>0</v>
      </c>
      <c r="B3" s="77" t="s">
        <v>0</v>
      </c>
      <c r="C3" s="77" t="s">
        <v>0</v>
      </c>
      <c r="D3" s="77" t="s">
        <v>0</v>
      </c>
      <c r="E3" s="77" t="s">
        <v>0</v>
      </c>
      <c r="F3" s="77" t="s">
        <v>0</v>
      </c>
      <c r="G3" s="77" t="s">
        <v>0</v>
      </c>
      <c r="H3" s="77" t="s">
        <v>0</v>
      </c>
      <c r="I3" s="185" t="s">
        <v>1</v>
      </c>
      <c r="J3" s="185"/>
      <c r="K3" s="185"/>
      <c r="L3" s="185"/>
    </row>
    <row r="4" spans="1:12" ht="19.899999999999999" customHeight="1" x14ac:dyDescent="0.2">
      <c r="A4" s="186" t="s">
        <v>2</v>
      </c>
      <c r="B4" s="186" t="s">
        <v>21</v>
      </c>
      <c r="C4" s="186" t="s">
        <v>3</v>
      </c>
      <c r="D4" s="186" t="s">
        <v>4</v>
      </c>
      <c r="E4" s="186" t="s">
        <v>5</v>
      </c>
      <c r="F4" s="186"/>
      <c r="G4" s="186"/>
      <c r="H4" s="186"/>
      <c r="I4" s="186" t="s">
        <v>6</v>
      </c>
      <c r="J4" s="186" t="s">
        <v>7</v>
      </c>
      <c r="K4" s="186"/>
      <c r="L4" s="186"/>
    </row>
    <row r="5" spans="1:12" ht="16.350000000000001" customHeight="1" x14ac:dyDescent="0.2">
      <c r="A5" s="186" t="s">
        <v>0</v>
      </c>
      <c r="B5" s="186" t="s">
        <v>0</v>
      </c>
      <c r="C5" s="186" t="s">
        <v>0</v>
      </c>
      <c r="D5" s="186" t="s">
        <v>0</v>
      </c>
      <c r="E5" s="186" t="s">
        <v>0</v>
      </c>
      <c r="F5" s="186"/>
      <c r="G5" s="186"/>
      <c r="H5" s="186"/>
      <c r="I5" s="186" t="s">
        <v>0</v>
      </c>
      <c r="J5" s="50" t="s">
        <v>152</v>
      </c>
      <c r="K5" s="50" t="s">
        <v>155</v>
      </c>
      <c r="L5" s="50" t="s">
        <v>188</v>
      </c>
    </row>
    <row r="6" spans="1:12" ht="14.45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51" customHeight="1" x14ac:dyDescent="0.2">
      <c r="A7" s="78" t="s">
        <v>138</v>
      </c>
      <c r="B7" s="79" t="s">
        <v>132</v>
      </c>
      <c r="C7" s="79"/>
      <c r="D7" s="79"/>
      <c r="E7" s="80"/>
      <c r="F7" s="80"/>
      <c r="G7" s="80"/>
      <c r="H7" s="80"/>
      <c r="I7" s="81"/>
      <c r="J7" s="82">
        <f>J8+J49+J58+J71+J78+J92+J85</f>
        <v>2649.6</v>
      </c>
      <c r="K7" s="82">
        <f>K8+K49+K58+K71+K78+K92+K85</f>
        <v>1859.4</v>
      </c>
      <c r="L7" s="82">
        <f>L8+L49+L58+L71+L78+L92+L85</f>
        <v>1856.7</v>
      </c>
    </row>
    <row r="8" spans="1:12" x14ac:dyDescent="0.2">
      <c r="A8" s="83" t="s">
        <v>34</v>
      </c>
      <c r="B8" s="84" t="s">
        <v>132</v>
      </c>
      <c r="C8" s="85" t="s">
        <v>35</v>
      </c>
      <c r="D8" s="85"/>
      <c r="E8" s="86"/>
      <c r="F8" s="86"/>
      <c r="G8" s="86"/>
      <c r="H8" s="86"/>
      <c r="I8" s="87"/>
      <c r="J8" s="88">
        <f>J9+J18+J37+J43</f>
        <v>1962.1</v>
      </c>
      <c r="K8" s="88">
        <f>K9+K18+K37</f>
        <v>1141</v>
      </c>
      <c r="L8" s="88">
        <f>L9+L18+L37</f>
        <v>1102.5</v>
      </c>
    </row>
    <row r="9" spans="1:12" ht="51" x14ac:dyDescent="0.2">
      <c r="A9" s="83" t="s">
        <v>36</v>
      </c>
      <c r="B9" s="84" t="s">
        <v>132</v>
      </c>
      <c r="C9" s="85" t="s">
        <v>35</v>
      </c>
      <c r="D9" s="85" t="s">
        <v>37</v>
      </c>
      <c r="E9" s="86"/>
      <c r="F9" s="86"/>
      <c r="G9" s="86"/>
      <c r="H9" s="86"/>
      <c r="I9" s="85"/>
      <c r="J9" s="88">
        <f>J10</f>
        <v>650.1</v>
      </c>
      <c r="K9" s="88">
        <f>K10</f>
        <v>347.1</v>
      </c>
      <c r="L9" s="88">
        <f>L10</f>
        <v>303.5</v>
      </c>
    </row>
    <row r="10" spans="1:12" ht="63" customHeight="1" x14ac:dyDescent="0.2">
      <c r="A10" s="83" t="s">
        <v>158</v>
      </c>
      <c r="B10" s="84" t="s">
        <v>132</v>
      </c>
      <c r="C10" s="84" t="s">
        <v>35</v>
      </c>
      <c r="D10" s="84" t="s">
        <v>37</v>
      </c>
      <c r="E10" s="89">
        <v>65</v>
      </c>
      <c r="F10" s="89"/>
      <c r="G10" s="89"/>
      <c r="H10" s="89"/>
      <c r="I10" s="84"/>
      <c r="J10" s="88">
        <f t="shared" ref="J10:K12" si="0">J11</f>
        <v>650.1</v>
      </c>
      <c r="K10" s="88">
        <f t="shared" si="0"/>
        <v>347.1</v>
      </c>
      <c r="L10" s="88">
        <f t="shared" ref="L10:L12" si="1">L11</f>
        <v>303.5</v>
      </c>
    </row>
    <row r="11" spans="1:12" x14ac:dyDescent="0.2">
      <c r="A11" s="83" t="s">
        <v>38</v>
      </c>
      <c r="B11" s="84" t="s">
        <v>132</v>
      </c>
      <c r="C11" s="84" t="s">
        <v>35</v>
      </c>
      <c r="D11" s="84" t="s">
        <v>37</v>
      </c>
      <c r="E11" s="89">
        <v>65</v>
      </c>
      <c r="F11" s="89">
        <v>1</v>
      </c>
      <c r="G11" s="89"/>
      <c r="H11" s="89"/>
      <c r="I11" s="84"/>
      <c r="J11" s="88">
        <f>J12+J15</f>
        <v>650.1</v>
      </c>
      <c r="K11" s="88">
        <f t="shared" si="0"/>
        <v>347.1</v>
      </c>
      <c r="L11" s="88">
        <f t="shared" si="1"/>
        <v>303.5</v>
      </c>
    </row>
    <row r="12" spans="1:12" ht="27.75" customHeight="1" x14ac:dyDescent="0.2">
      <c r="A12" s="83" t="s">
        <v>39</v>
      </c>
      <c r="B12" s="84" t="s">
        <v>132</v>
      </c>
      <c r="C12" s="84" t="s">
        <v>35</v>
      </c>
      <c r="D12" s="84" t="s">
        <v>37</v>
      </c>
      <c r="E12" s="89">
        <v>65</v>
      </c>
      <c r="F12" s="89">
        <v>1</v>
      </c>
      <c r="G12" s="89" t="s">
        <v>61</v>
      </c>
      <c r="H12" s="89" t="s">
        <v>72</v>
      </c>
      <c r="I12" s="84"/>
      <c r="J12" s="88">
        <f t="shared" si="0"/>
        <v>546.6</v>
      </c>
      <c r="K12" s="88">
        <f t="shared" si="0"/>
        <v>347.1</v>
      </c>
      <c r="L12" s="88">
        <f t="shared" si="1"/>
        <v>303.5</v>
      </c>
    </row>
    <row r="13" spans="1:12" ht="89.25" x14ac:dyDescent="0.2">
      <c r="A13" s="83" t="s">
        <v>40</v>
      </c>
      <c r="B13" s="84" t="s">
        <v>132</v>
      </c>
      <c r="C13" s="84" t="s">
        <v>35</v>
      </c>
      <c r="D13" s="84" t="s">
        <v>37</v>
      </c>
      <c r="E13" s="89">
        <v>65</v>
      </c>
      <c r="F13" s="89">
        <v>1</v>
      </c>
      <c r="G13" s="89" t="s">
        <v>61</v>
      </c>
      <c r="H13" s="89" t="s">
        <v>72</v>
      </c>
      <c r="I13" s="84" t="s">
        <v>63</v>
      </c>
      <c r="J13" s="88">
        <f>J14</f>
        <v>546.6</v>
      </c>
      <c r="K13" s="88">
        <f>K14</f>
        <v>347.1</v>
      </c>
      <c r="L13" s="88">
        <f>L14</f>
        <v>303.5</v>
      </c>
    </row>
    <row r="14" spans="1:12" ht="38.25" x14ac:dyDescent="0.2">
      <c r="A14" s="83" t="s">
        <v>41</v>
      </c>
      <c r="B14" s="84" t="s">
        <v>132</v>
      </c>
      <c r="C14" s="84" t="s">
        <v>35</v>
      </c>
      <c r="D14" s="84" t="s">
        <v>37</v>
      </c>
      <c r="E14" s="89">
        <v>65</v>
      </c>
      <c r="F14" s="89">
        <v>1</v>
      </c>
      <c r="G14" s="89" t="s">
        <v>61</v>
      </c>
      <c r="H14" s="89" t="s">
        <v>72</v>
      </c>
      <c r="I14" s="84" t="s">
        <v>64</v>
      </c>
      <c r="J14" s="88">
        <v>546.6</v>
      </c>
      <c r="K14" s="88">
        <v>347.1</v>
      </c>
      <c r="L14" s="88">
        <v>303.5</v>
      </c>
    </row>
    <row r="15" spans="1:12" ht="80.25" customHeight="1" x14ac:dyDescent="0.2">
      <c r="A15" s="83" t="s">
        <v>201</v>
      </c>
      <c r="B15" s="84" t="s">
        <v>132</v>
      </c>
      <c r="C15" s="84" t="s">
        <v>35</v>
      </c>
      <c r="D15" s="84" t="s">
        <v>37</v>
      </c>
      <c r="E15" s="89" t="s">
        <v>135</v>
      </c>
      <c r="F15" s="89" t="s">
        <v>8</v>
      </c>
      <c r="G15" s="89" t="s">
        <v>61</v>
      </c>
      <c r="H15" s="89" t="s">
        <v>200</v>
      </c>
      <c r="I15" s="84"/>
      <c r="J15" s="88">
        <f t="shared" ref="J15:L16" si="2">J16</f>
        <v>103.5</v>
      </c>
      <c r="K15" s="88">
        <f t="shared" si="2"/>
        <v>0</v>
      </c>
      <c r="L15" s="88">
        <f t="shared" si="2"/>
        <v>0</v>
      </c>
    </row>
    <row r="16" spans="1:12" ht="90.75" customHeight="1" x14ac:dyDescent="0.2">
      <c r="A16" s="83" t="str">
        <f>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84" t="s">
        <v>132</v>
      </c>
      <c r="C16" s="84" t="s">
        <v>35</v>
      </c>
      <c r="D16" s="84" t="s">
        <v>37</v>
      </c>
      <c r="E16" s="89" t="s">
        <v>135</v>
      </c>
      <c r="F16" s="89" t="s">
        <v>8</v>
      </c>
      <c r="G16" s="89" t="s">
        <v>61</v>
      </c>
      <c r="H16" s="89" t="s">
        <v>200</v>
      </c>
      <c r="I16" s="84" t="s">
        <v>63</v>
      </c>
      <c r="J16" s="88">
        <f t="shared" si="2"/>
        <v>103.5</v>
      </c>
      <c r="K16" s="88">
        <f t="shared" si="2"/>
        <v>0</v>
      </c>
      <c r="L16" s="88">
        <f t="shared" si="2"/>
        <v>0</v>
      </c>
    </row>
    <row r="17" spans="1:12" ht="39.75" customHeight="1" x14ac:dyDescent="0.2">
      <c r="A17" s="83" t="str">
        <f>A14</f>
        <v>Расходы на выплаты персоналу государственных (муниципальных) органов</v>
      </c>
      <c r="B17" s="84" t="s">
        <v>132</v>
      </c>
      <c r="C17" s="84" t="s">
        <v>35</v>
      </c>
      <c r="D17" s="84" t="s">
        <v>37</v>
      </c>
      <c r="E17" s="89" t="s">
        <v>135</v>
      </c>
      <c r="F17" s="89" t="s">
        <v>8</v>
      </c>
      <c r="G17" s="89" t="s">
        <v>61</v>
      </c>
      <c r="H17" s="89" t="s">
        <v>200</v>
      </c>
      <c r="I17" s="84" t="s">
        <v>64</v>
      </c>
      <c r="J17" s="88">
        <v>103.5</v>
      </c>
      <c r="K17" s="88">
        <v>0</v>
      </c>
      <c r="L17" s="88">
        <v>0</v>
      </c>
    </row>
    <row r="18" spans="1:12" ht="63" customHeight="1" x14ac:dyDescent="0.2">
      <c r="A18" s="83" t="s">
        <v>204</v>
      </c>
      <c r="B18" s="84" t="s">
        <v>132</v>
      </c>
      <c r="C18" s="85" t="s">
        <v>35</v>
      </c>
      <c r="D18" s="85" t="s">
        <v>42</v>
      </c>
      <c r="E18" s="89"/>
      <c r="F18" s="89"/>
      <c r="G18" s="89"/>
      <c r="H18" s="89"/>
      <c r="I18" s="90"/>
      <c r="J18" s="91">
        <f>J19+J32</f>
        <v>1289</v>
      </c>
      <c r="K18" s="91">
        <f>K19+K32</f>
        <v>788.90000000000009</v>
      </c>
      <c r="L18" s="91">
        <f>L19+L32</f>
        <v>794.00000000000011</v>
      </c>
    </row>
    <row r="19" spans="1:12" ht="64.5" customHeight="1" x14ac:dyDescent="0.2">
      <c r="A19" s="83" t="str">
        <f>A10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19" s="84" t="s">
        <v>132</v>
      </c>
      <c r="C19" s="92" t="s">
        <v>35</v>
      </c>
      <c r="D19" s="92" t="s">
        <v>42</v>
      </c>
      <c r="E19" s="89">
        <v>65</v>
      </c>
      <c r="F19" s="89"/>
      <c r="G19" s="89"/>
      <c r="H19" s="89"/>
      <c r="I19" s="90"/>
      <c r="J19" s="88">
        <f t="shared" ref="J19:K19" si="3">J20</f>
        <v>1288.4000000000001</v>
      </c>
      <c r="K19" s="88">
        <f t="shared" si="3"/>
        <v>788.30000000000007</v>
      </c>
      <c r="L19" s="88">
        <f t="shared" ref="L19" si="4">L20</f>
        <v>793.30000000000007</v>
      </c>
    </row>
    <row r="20" spans="1:12" ht="50.25" customHeight="1" x14ac:dyDescent="0.2">
      <c r="A20" s="83" t="s">
        <v>156</v>
      </c>
      <c r="B20" s="84" t="s">
        <v>132</v>
      </c>
      <c r="C20" s="84" t="s">
        <v>35</v>
      </c>
      <c r="D20" s="84" t="s">
        <v>42</v>
      </c>
      <c r="E20" s="89">
        <v>65</v>
      </c>
      <c r="F20" s="89">
        <v>2</v>
      </c>
      <c r="G20" s="89"/>
      <c r="H20" s="89"/>
      <c r="I20" s="90"/>
      <c r="J20" s="88">
        <f>J21+J24+J29</f>
        <v>1288.4000000000001</v>
      </c>
      <c r="K20" s="88">
        <f>K21+K24</f>
        <v>788.30000000000007</v>
      </c>
      <c r="L20" s="88">
        <f>L21+L24</f>
        <v>793.30000000000007</v>
      </c>
    </row>
    <row r="21" spans="1:12" ht="38.25" x14ac:dyDescent="0.2">
      <c r="A21" s="83" t="s">
        <v>44</v>
      </c>
      <c r="B21" s="84" t="s">
        <v>132</v>
      </c>
      <c r="C21" s="84" t="s">
        <v>35</v>
      </c>
      <c r="D21" s="84" t="s">
        <v>42</v>
      </c>
      <c r="E21" s="89">
        <v>65</v>
      </c>
      <c r="F21" s="89">
        <v>2</v>
      </c>
      <c r="G21" s="89" t="s">
        <v>61</v>
      </c>
      <c r="H21" s="89" t="s">
        <v>73</v>
      </c>
      <c r="I21" s="90"/>
      <c r="J21" s="88">
        <f t="shared" ref="J21:K22" si="5">J22</f>
        <v>843.5</v>
      </c>
      <c r="K21" s="88">
        <f t="shared" si="5"/>
        <v>716.1</v>
      </c>
      <c r="L21" s="88">
        <f t="shared" ref="L21:L22" si="6">L22</f>
        <v>716.1</v>
      </c>
    </row>
    <row r="22" spans="1:12" ht="89.25" x14ac:dyDescent="0.2">
      <c r="A22" s="83" t="s">
        <v>40</v>
      </c>
      <c r="B22" s="84" t="s">
        <v>132</v>
      </c>
      <c r="C22" s="84" t="s">
        <v>35</v>
      </c>
      <c r="D22" s="84" t="s">
        <v>42</v>
      </c>
      <c r="E22" s="89">
        <v>65</v>
      </c>
      <c r="F22" s="89">
        <v>2</v>
      </c>
      <c r="G22" s="89" t="s">
        <v>61</v>
      </c>
      <c r="H22" s="89" t="s">
        <v>73</v>
      </c>
      <c r="I22" s="90" t="s">
        <v>63</v>
      </c>
      <c r="J22" s="88">
        <f t="shared" si="5"/>
        <v>843.5</v>
      </c>
      <c r="K22" s="88">
        <f t="shared" si="5"/>
        <v>716.1</v>
      </c>
      <c r="L22" s="88">
        <f t="shared" si="6"/>
        <v>716.1</v>
      </c>
    </row>
    <row r="23" spans="1:12" ht="38.25" x14ac:dyDescent="0.2">
      <c r="A23" s="83" t="s">
        <v>41</v>
      </c>
      <c r="B23" s="84" t="s">
        <v>132</v>
      </c>
      <c r="C23" s="84" t="s">
        <v>35</v>
      </c>
      <c r="D23" s="84" t="s">
        <v>42</v>
      </c>
      <c r="E23" s="89">
        <v>65</v>
      </c>
      <c r="F23" s="89">
        <v>2</v>
      </c>
      <c r="G23" s="89" t="s">
        <v>61</v>
      </c>
      <c r="H23" s="89" t="s">
        <v>73</v>
      </c>
      <c r="I23" s="90" t="s">
        <v>64</v>
      </c>
      <c r="J23" s="88">
        <v>843.5</v>
      </c>
      <c r="K23" s="88">
        <v>716.1</v>
      </c>
      <c r="L23" s="88">
        <v>716.1</v>
      </c>
    </row>
    <row r="24" spans="1:12" ht="42" customHeight="1" x14ac:dyDescent="0.2">
      <c r="A24" s="83" t="s">
        <v>203</v>
      </c>
      <c r="B24" s="84" t="s">
        <v>132</v>
      </c>
      <c r="C24" s="84" t="s">
        <v>35</v>
      </c>
      <c r="D24" s="84" t="s">
        <v>42</v>
      </c>
      <c r="E24" s="89">
        <v>65</v>
      </c>
      <c r="F24" s="89">
        <v>2</v>
      </c>
      <c r="G24" s="89" t="s">
        <v>61</v>
      </c>
      <c r="H24" s="89" t="s">
        <v>74</v>
      </c>
      <c r="I24" s="90"/>
      <c r="J24" s="88">
        <f>J25+J27</f>
        <v>265.5</v>
      </c>
      <c r="K24" s="88">
        <f>+K25+K27</f>
        <v>72.2</v>
      </c>
      <c r="L24" s="88">
        <f>+L25+L27</f>
        <v>77.2</v>
      </c>
    </row>
    <row r="25" spans="1:12" ht="44.25" customHeight="1" x14ac:dyDescent="0.2">
      <c r="A25" s="83" t="s">
        <v>164</v>
      </c>
      <c r="B25" s="84" t="s">
        <v>132</v>
      </c>
      <c r="C25" s="84" t="s">
        <v>35</v>
      </c>
      <c r="D25" s="84" t="s">
        <v>42</v>
      </c>
      <c r="E25" s="89">
        <v>65</v>
      </c>
      <c r="F25" s="89">
        <v>2</v>
      </c>
      <c r="G25" s="89" t="s">
        <v>61</v>
      </c>
      <c r="H25" s="89" t="s">
        <v>74</v>
      </c>
      <c r="I25" s="90" t="s">
        <v>65</v>
      </c>
      <c r="J25" s="88">
        <f t="shared" ref="J25" si="7">J26</f>
        <v>265.39999999999998</v>
      </c>
      <c r="K25" s="88">
        <f>K26</f>
        <v>70.2</v>
      </c>
      <c r="L25" s="88">
        <f>L26</f>
        <v>75.2</v>
      </c>
    </row>
    <row r="26" spans="1:12" ht="38.25" x14ac:dyDescent="0.2">
      <c r="A26" s="83" t="s">
        <v>43</v>
      </c>
      <c r="B26" s="84" t="s">
        <v>132</v>
      </c>
      <c r="C26" s="84" t="s">
        <v>35</v>
      </c>
      <c r="D26" s="84" t="s">
        <v>42</v>
      </c>
      <c r="E26" s="89">
        <v>65</v>
      </c>
      <c r="F26" s="89">
        <v>2</v>
      </c>
      <c r="G26" s="89" t="s">
        <v>61</v>
      </c>
      <c r="H26" s="89" t="s">
        <v>74</v>
      </c>
      <c r="I26" s="90" t="s">
        <v>66</v>
      </c>
      <c r="J26" s="88">
        <v>265.39999999999998</v>
      </c>
      <c r="K26" s="88">
        <v>70.2</v>
      </c>
      <c r="L26" s="88">
        <v>75.2</v>
      </c>
    </row>
    <row r="27" spans="1:12" x14ac:dyDescent="0.2">
      <c r="A27" s="83" t="s">
        <v>45</v>
      </c>
      <c r="B27" s="84" t="s">
        <v>132</v>
      </c>
      <c r="C27" s="84" t="s">
        <v>35</v>
      </c>
      <c r="D27" s="84" t="s">
        <v>42</v>
      </c>
      <c r="E27" s="89">
        <v>65</v>
      </c>
      <c r="F27" s="89">
        <v>2</v>
      </c>
      <c r="G27" s="89" t="s">
        <v>61</v>
      </c>
      <c r="H27" s="89" t="s">
        <v>74</v>
      </c>
      <c r="I27" s="90" t="s">
        <v>67</v>
      </c>
      <c r="J27" s="88">
        <f>J28</f>
        <v>0.1</v>
      </c>
      <c r="K27" s="88">
        <f>K28</f>
        <v>2</v>
      </c>
      <c r="L27" s="88">
        <f>L28</f>
        <v>2</v>
      </c>
    </row>
    <row r="28" spans="1:12" ht="25.5" x14ac:dyDescent="0.2">
      <c r="A28" s="83" t="s">
        <v>46</v>
      </c>
      <c r="B28" s="84" t="s">
        <v>132</v>
      </c>
      <c r="C28" s="84" t="s">
        <v>35</v>
      </c>
      <c r="D28" s="84" t="s">
        <v>42</v>
      </c>
      <c r="E28" s="89">
        <v>65</v>
      </c>
      <c r="F28" s="89">
        <v>2</v>
      </c>
      <c r="G28" s="89" t="s">
        <v>61</v>
      </c>
      <c r="H28" s="89" t="s">
        <v>74</v>
      </c>
      <c r="I28" s="90" t="s">
        <v>68</v>
      </c>
      <c r="J28" s="88">
        <v>0.1</v>
      </c>
      <c r="K28" s="88">
        <v>2</v>
      </c>
      <c r="L28" s="88">
        <v>2</v>
      </c>
    </row>
    <row r="29" spans="1:12" ht="80.25" customHeight="1" x14ac:dyDescent="0.2">
      <c r="A29" s="83" t="str">
        <f>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9" s="84" t="s">
        <v>132</v>
      </c>
      <c r="C29" s="84" t="s">
        <v>35</v>
      </c>
      <c r="D29" s="84" t="s">
        <v>42</v>
      </c>
      <c r="E29" s="89" t="s">
        <v>135</v>
      </c>
      <c r="F29" s="89" t="s">
        <v>9</v>
      </c>
      <c r="G29" s="89" t="s">
        <v>61</v>
      </c>
      <c r="H29" s="89" t="s">
        <v>200</v>
      </c>
      <c r="I29" s="90"/>
      <c r="J29" s="88">
        <f>J30</f>
        <v>179.4</v>
      </c>
      <c r="K29" s="88"/>
      <c r="L29" s="88"/>
    </row>
    <row r="30" spans="1:12" ht="93" customHeight="1" x14ac:dyDescent="0.2">
      <c r="A30" s="83" t="str">
        <f>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0" s="84" t="s">
        <v>132</v>
      </c>
      <c r="C30" s="84" t="s">
        <v>35</v>
      </c>
      <c r="D30" s="84" t="s">
        <v>42</v>
      </c>
      <c r="E30" s="89" t="s">
        <v>135</v>
      </c>
      <c r="F30" s="89" t="s">
        <v>9</v>
      </c>
      <c r="G30" s="89" t="s">
        <v>61</v>
      </c>
      <c r="H30" s="89" t="s">
        <v>200</v>
      </c>
      <c r="I30" s="90" t="s">
        <v>63</v>
      </c>
      <c r="J30" s="88">
        <f>J31</f>
        <v>179.4</v>
      </c>
      <c r="K30" s="88"/>
      <c r="L30" s="88"/>
    </row>
    <row r="31" spans="1:12" ht="40.5" customHeight="1" x14ac:dyDescent="0.2">
      <c r="A31" s="83" t="str">
        <f>A23</f>
        <v>Расходы на выплаты персоналу государственных (муниципальных) органов</v>
      </c>
      <c r="B31" s="84" t="s">
        <v>132</v>
      </c>
      <c r="C31" s="84" t="s">
        <v>35</v>
      </c>
      <c r="D31" s="84" t="s">
        <v>42</v>
      </c>
      <c r="E31" s="89" t="s">
        <v>135</v>
      </c>
      <c r="F31" s="89" t="s">
        <v>9</v>
      </c>
      <c r="G31" s="89" t="s">
        <v>61</v>
      </c>
      <c r="H31" s="89" t="s">
        <v>200</v>
      </c>
      <c r="I31" s="90" t="s">
        <v>64</v>
      </c>
      <c r="J31" s="88">
        <v>179.4</v>
      </c>
      <c r="K31" s="88"/>
      <c r="L31" s="88"/>
    </row>
    <row r="32" spans="1:12" ht="77.25" customHeight="1" x14ac:dyDescent="0.2">
      <c r="A32" s="83" t="s">
        <v>153</v>
      </c>
      <c r="B32" s="84" t="s">
        <v>132</v>
      </c>
      <c r="C32" s="84" t="s">
        <v>35</v>
      </c>
      <c r="D32" s="84" t="s">
        <v>42</v>
      </c>
      <c r="E32" s="89">
        <v>89</v>
      </c>
      <c r="F32" s="89"/>
      <c r="G32" s="89"/>
      <c r="H32" s="89"/>
      <c r="I32" s="90"/>
      <c r="J32" s="88">
        <f t="shared" ref="J32:K35" si="8">J33</f>
        <v>0.6</v>
      </c>
      <c r="K32" s="88">
        <f t="shared" si="8"/>
        <v>0.6</v>
      </c>
      <c r="L32" s="88">
        <f t="shared" ref="L32:L33" si="9">L33</f>
        <v>0.7</v>
      </c>
    </row>
    <row r="33" spans="1:12" ht="93.75" customHeight="1" x14ac:dyDescent="0.2">
      <c r="A33" s="83" t="s">
        <v>154</v>
      </c>
      <c r="B33" s="84" t="s">
        <v>132</v>
      </c>
      <c r="C33" s="84" t="s">
        <v>35</v>
      </c>
      <c r="D33" s="84" t="s">
        <v>42</v>
      </c>
      <c r="E33" s="89">
        <v>89</v>
      </c>
      <c r="F33" s="89">
        <v>1</v>
      </c>
      <c r="G33" s="89"/>
      <c r="H33" s="89"/>
      <c r="I33" s="90"/>
      <c r="J33" s="88">
        <f t="shared" si="8"/>
        <v>0.6</v>
      </c>
      <c r="K33" s="88">
        <f t="shared" si="8"/>
        <v>0.6</v>
      </c>
      <c r="L33" s="88">
        <f t="shared" si="9"/>
        <v>0.7</v>
      </c>
    </row>
    <row r="34" spans="1:12" ht="129" customHeight="1" x14ac:dyDescent="0.2">
      <c r="A34" s="83" t="s">
        <v>32</v>
      </c>
      <c r="B34" s="84" t="s">
        <v>132</v>
      </c>
      <c r="C34" s="84" t="s">
        <v>35</v>
      </c>
      <c r="D34" s="84" t="s">
        <v>42</v>
      </c>
      <c r="E34" s="89">
        <v>89</v>
      </c>
      <c r="F34" s="89">
        <v>1</v>
      </c>
      <c r="G34" s="89" t="s">
        <v>61</v>
      </c>
      <c r="H34" s="89" t="s">
        <v>75</v>
      </c>
      <c r="I34" s="90"/>
      <c r="J34" s="93">
        <f t="shared" si="8"/>
        <v>0.6</v>
      </c>
      <c r="K34" s="93">
        <f t="shared" si="8"/>
        <v>0.6</v>
      </c>
      <c r="L34" s="93">
        <f t="shared" ref="L34:L35" si="10">L35</f>
        <v>0.7</v>
      </c>
    </row>
    <row r="35" spans="1:12" ht="39" customHeight="1" x14ac:dyDescent="0.2">
      <c r="A35" s="83" t="s">
        <v>164</v>
      </c>
      <c r="B35" s="84" t="s">
        <v>132</v>
      </c>
      <c r="C35" s="84" t="s">
        <v>35</v>
      </c>
      <c r="D35" s="84" t="s">
        <v>42</v>
      </c>
      <c r="E35" s="89">
        <v>89</v>
      </c>
      <c r="F35" s="89">
        <v>1</v>
      </c>
      <c r="G35" s="89" t="s">
        <v>61</v>
      </c>
      <c r="H35" s="89" t="s">
        <v>75</v>
      </c>
      <c r="I35" s="90" t="s">
        <v>65</v>
      </c>
      <c r="J35" s="93">
        <f t="shared" si="8"/>
        <v>0.6</v>
      </c>
      <c r="K35" s="93">
        <f t="shared" si="8"/>
        <v>0.6</v>
      </c>
      <c r="L35" s="93">
        <f t="shared" si="10"/>
        <v>0.7</v>
      </c>
    </row>
    <row r="36" spans="1:12" ht="38.25" x14ac:dyDescent="0.2">
      <c r="A36" s="83" t="s">
        <v>43</v>
      </c>
      <c r="B36" s="84" t="s">
        <v>132</v>
      </c>
      <c r="C36" s="84" t="s">
        <v>35</v>
      </c>
      <c r="D36" s="84" t="s">
        <v>42</v>
      </c>
      <c r="E36" s="89">
        <v>89</v>
      </c>
      <c r="F36" s="89">
        <v>1</v>
      </c>
      <c r="G36" s="89" t="s">
        <v>61</v>
      </c>
      <c r="H36" s="89" t="s">
        <v>75</v>
      </c>
      <c r="I36" s="90" t="s">
        <v>66</v>
      </c>
      <c r="J36" s="93">
        <v>0.6</v>
      </c>
      <c r="K36" s="93">
        <v>0.6</v>
      </c>
      <c r="L36" s="93">
        <v>0.7</v>
      </c>
    </row>
    <row r="37" spans="1:12" x14ac:dyDescent="0.2">
      <c r="A37" s="83" t="s">
        <v>48</v>
      </c>
      <c r="B37" s="84" t="s">
        <v>132</v>
      </c>
      <c r="C37" s="85" t="s">
        <v>35</v>
      </c>
      <c r="D37" s="85" t="s">
        <v>18</v>
      </c>
      <c r="E37" s="89"/>
      <c r="F37" s="89"/>
      <c r="G37" s="89"/>
      <c r="H37" s="89"/>
      <c r="I37" s="87"/>
      <c r="J37" s="88">
        <f t="shared" ref="J37:K39" si="11">J38</f>
        <v>5</v>
      </c>
      <c r="K37" s="88">
        <f t="shared" si="11"/>
        <v>5</v>
      </c>
      <c r="L37" s="88">
        <f t="shared" ref="L37:L39" si="12">L38</f>
        <v>5</v>
      </c>
    </row>
    <row r="38" spans="1:12" ht="76.5" customHeight="1" x14ac:dyDescent="0.2">
      <c r="A38" s="83" t="str">
        <f>A32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38" s="84" t="s">
        <v>132</v>
      </c>
      <c r="C38" s="84" t="s">
        <v>35</v>
      </c>
      <c r="D38" s="84" t="s">
        <v>18</v>
      </c>
      <c r="E38" s="89" t="s">
        <v>76</v>
      </c>
      <c r="F38" s="89"/>
      <c r="G38" s="89"/>
      <c r="H38" s="89"/>
      <c r="I38" s="90"/>
      <c r="J38" s="88">
        <f t="shared" si="11"/>
        <v>5</v>
      </c>
      <c r="K38" s="88">
        <f t="shared" si="11"/>
        <v>5</v>
      </c>
      <c r="L38" s="88">
        <f t="shared" si="12"/>
        <v>5</v>
      </c>
    </row>
    <row r="39" spans="1:12" ht="90.75" customHeight="1" x14ac:dyDescent="0.2">
      <c r="A39" s="83" t="str">
        <f>A33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39" s="84" t="s">
        <v>132</v>
      </c>
      <c r="C39" s="84" t="s">
        <v>35</v>
      </c>
      <c r="D39" s="84" t="s">
        <v>18</v>
      </c>
      <c r="E39" s="89" t="s">
        <v>76</v>
      </c>
      <c r="F39" s="89" t="s">
        <v>8</v>
      </c>
      <c r="G39" s="89"/>
      <c r="H39" s="89"/>
      <c r="I39" s="90"/>
      <c r="J39" s="88">
        <f t="shared" si="11"/>
        <v>5</v>
      </c>
      <c r="K39" s="88">
        <f t="shared" si="11"/>
        <v>5</v>
      </c>
      <c r="L39" s="88">
        <f t="shared" si="12"/>
        <v>5</v>
      </c>
    </row>
    <row r="40" spans="1:12" ht="63.75" x14ac:dyDescent="0.2">
      <c r="A40" s="83" t="s">
        <v>185</v>
      </c>
      <c r="B40" s="84" t="s">
        <v>132</v>
      </c>
      <c r="C40" s="84" t="s">
        <v>35</v>
      </c>
      <c r="D40" s="84" t="s">
        <v>18</v>
      </c>
      <c r="E40" s="89" t="s">
        <v>76</v>
      </c>
      <c r="F40" s="89" t="s">
        <v>8</v>
      </c>
      <c r="G40" s="89" t="s">
        <v>61</v>
      </c>
      <c r="H40" s="89" t="s">
        <v>78</v>
      </c>
      <c r="I40" s="90"/>
      <c r="J40" s="88">
        <f>J42</f>
        <v>5</v>
      </c>
      <c r="K40" s="88">
        <f>K42</f>
        <v>5</v>
      </c>
      <c r="L40" s="88">
        <f>L42</f>
        <v>5</v>
      </c>
    </row>
    <row r="41" spans="1:12" x14ac:dyDescent="0.2">
      <c r="A41" s="83" t="s">
        <v>45</v>
      </c>
      <c r="B41" s="84" t="s">
        <v>132</v>
      </c>
      <c r="C41" s="84" t="s">
        <v>35</v>
      </c>
      <c r="D41" s="84" t="s">
        <v>18</v>
      </c>
      <c r="E41" s="89" t="s">
        <v>76</v>
      </c>
      <c r="F41" s="89" t="s">
        <v>8</v>
      </c>
      <c r="G41" s="89" t="s">
        <v>61</v>
      </c>
      <c r="H41" s="89" t="s">
        <v>78</v>
      </c>
      <c r="I41" s="90" t="s">
        <v>67</v>
      </c>
      <c r="J41" s="88">
        <f>J42</f>
        <v>5</v>
      </c>
      <c r="K41" s="88">
        <f>K42</f>
        <v>5</v>
      </c>
      <c r="L41" s="88">
        <f>L42</f>
        <v>5</v>
      </c>
    </row>
    <row r="42" spans="1:12" x14ac:dyDescent="0.2">
      <c r="A42" s="83" t="s">
        <v>49</v>
      </c>
      <c r="B42" s="84" t="s">
        <v>132</v>
      </c>
      <c r="C42" s="84" t="s">
        <v>35</v>
      </c>
      <c r="D42" s="84" t="s">
        <v>50</v>
      </c>
      <c r="E42" s="89" t="s">
        <v>76</v>
      </c>
      <c r="F42" s="89" t="s">
        <v>8</v>
      </c>
      <c r="G42" s="89" t="s">
        <v>61</v>
      </c>
      <c r="H42" s="89" t="s">
        <v>78</v>
      </c>
      <c r="I42" s="90" t="s">
        <v>69</v>
      </c>
      <c r="J42" s="88">
        <v>5</v>
      </c>
      <c r="K42" s="88">
        <v>5</v>
      </c>
      <c r="L42" s="88">
        <v>5</v>
      </c>
    </row>
    <row r="43" spans="1:12" ht="25.5" x14ac:dyDescent="0.2">
      <c r="A43" s="83" t="s">
        <v>208</v>
      </c>
      <c r="B43" s="84" t="s">
        <v>132</v>
      </c>
      <c r="C43" s="84" t="s">
        <v>35</v>
      </c>
      <c r="D43" s="84" t="s">
        <v>160</v>
      </c>
      <c r="E43" s="89"/>
      <c r="F43" s="89"/>
      <c r="G43" s="89"/>
      <c r="H43" s="89"/>
      <c r="I43" s="90"/>
      <c r="J43" s="88">
        <f>J44</f>
        <v>18</v>
      </c>
      <c r="K43" s="88"/>
      <c r="L43" s="88"/>
    </row>
    <row r="44" spans="1:12" ht="79.5" customHeight="1" x14ac:dyDescent="0.2">
      <c r="A44" s="83" t="str">
        <f>A38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44" s="84" t="s">
        <v>132</v>
      </c>
      <c r="C44" s="84" t="s">
        <v>35</v>
      </c>
      <c r="D44" s="84" t="s">
        <v>160</v>
      </c>
      <c r="E44" s="89" t="s">
        <v>76</v>
      </c>
      <c r="F44" s="89"/>
      <c r="G44" s="89"/>
      <c r="H44" s="89"/>
      <c r="I44" s="90"/>
      <c r="J44" s="88">
        <f>J45</f>
        <v>18</v>
      </c>
      <c r="K44" s="88"/>
      <c r="L44" s="88"/>
    </row>
    <row r="45" spans="1:12" ht="90" customHeight="1" x14ac:dyDescent="0.2">
      <c r="A45" s="83" t="str">
        <f>A39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45" s="84" t="s">
        <v>132</v>
      </c>
      <c r="C45" s="84" t="s">
        <v>35</v>
      </c>
      <c r="D45" s="84" t="s">
        <v>160</v>
      </c>
      <c r="E45" s="89" t="s">
        <v>76</v>
      </c>
      <c r="F45" s="89" t="s">
        <v>8</v>
      </c>
      <c r="G45" s="89"/>
      <c r="H45" s="89"/>
      <c r="I45" s="90"/>
      <c r="J45" s="88">
        <f>J46</f>
        <v>18</v>
      </c>
      <c r="K45" s="88"/>
      <c r="L45" s="88"/>
    </row>
    <row r="46" spans="1:12" ht="27" customHeight="1" x14ac:dyDescent="0.2">
      <c r="A46" s="83" t="s">
        <v>209</v>
      </c>
      <c r="B46" s="84" t="s">
        <v>132</v>
      </c>
      <c r="C46" s="84" t="s">
        <v>35</v>
      </c>
      <c r="D46" s="84" t="s">
        <v>160</v>
      </c>
      <c r="E46" s="89" t="s">
        <v>76</v>
      </c>
      <c r="F46" s="89" t="s">
        <v>8</v>
      </c>
      <c r="G46" s="89" t="s">
        <v>61</v>
      </c>
      <c r="H46" s="89" t="s">
        <v>207</v>
      </c>
      <c r="I46" s="90"/>
      <c r="J46" s="88">
        <f>J47</f>
        <v>18</v>
      </c>
      <c r="K46" s="88"/>
      <c r="L46" s="88"/>
    </row>
    <row r="47" spans="1:12" x14ac:dyDescent="0.2">
      <c r="A47" s="83" t="str">
        <f>A41</f>
        <v>Иные бюджетные ассигнования</v>
      </c>
      <c r="B47" s="84" t="s">
        <v>132</v>
      </c>
      <c r="C47" s="84" t="s">
        <v>35</v>
      </c>
      <c r="D47" s="84" t="s">
        <v>160</v>
      </c>
      <c r="E47" s="89" t="s">
        <v>76</v>
      </c>
      <c r="F47" s="89" t="s">
        <v>8</v>
      </c>
      <c r="G47" s="89" t="s">
        <v>61</v>
      </c>
      <c r="H47" s="89" t="s">
        <v>207</v>
      </c>
      <c r="I47" s="90" t="s">
        <v>67</v>
      </c>
      <c r="J47" s="88">
        <f>J48</f>
        <v>18</v>
      </c>
      <c r="K47" s="88"/>
      <c r="L47" s="88"/>
    </row>
    <row r="48" spans="1:12" ht="33" customHeight="1" x14ac:dyDescent="0.2">
      <c r="A48" s="83" t="str">
        <f>A28</f>
        <v>Уплата налогов, сборов и иных платежей</v>
      </c>
      <c r="B48" s="84" t="s">
        <v>132</v>
      </c>
      <c r="C48" s="84" t="s">
        <v>35</v>
      </c>
      <c r="D48" s="84" t="s">
        <v>160</v>
      </c>
      <c r="E48" s="89" t="s">
        <v>76</v>
      </c>
      <c r="F48" s="89" t="s">
        <v>8</v>
      </c>
      <c r="G48" s="89" t="s">
        <v>61</v>
      </c>
      <c r="H48" s="89" t="s">
        <v>207</v>
      </c>
      <c r="I48" s="90" t="s">
        <v>68</v>
      </c>
      <c r="J48" s="88">
        <v>18</v>
      </c>
      <c r="K48" s="88"/>
      <c r="L48" s="88"/>
    </row>
    <row r="49" spans="1:12" x14ac:dyDescent="0.2">
      <c r="A49" s="78" t="s">
        <v>116</v>
      </c>
      <c r="B49" s="79" t="s">
        <v>132</v>
      </c>
      <c r="C49" s="79" t="s">
        <v>37</v>
      </c>
      <c r="D49" s="84"/>
      <c r="E49" s="89"/>
      <c r="F49" s="89"/>
      <c r="G49" s="89"/>
      <c r="H49" s="89"/>
      <c r="I49" s="90"/>
      <c r="J49" s="88">
        <f t="shared" ref="J49:K56" si="13">J50</f>
        <v>160.1</v>
      </c>
      <c r="K49" s="88">
        <f t="shared" si="13"/>
        <v>173.9</v>
      </c>
      <c r="L49" s="88">
        <f t="shared" ref="L49" si="14">L50</f>
        <v>180.2</v>
      </c>
    </row>
    <row r="50" spans="1:12" ht="25.5" x14ac:dyDescent="0.2">
      <c r="A50" s="83" t="s">
        <v>165</v>
      </c>
      <c r="B50" s="84" t="s">
        <v>132</v>
      </c>
      <c r="C50" s="84" t="s">
        <v>37</v>
      </c>
      <c r="D50" s="84" t="s">
        <v>51</v>
      </c>
      <c r="E50" s="89"/>
      <c r="F50" s="89"/>
      <c r="G50" s="89"/>
      <c r="H50" s="89"/>
      <c r="I50" s="90"/>
      <c r="J50" s="88">
        <f t="shared" si="13"/>
        <v>160.1</v>
      </c>
      <c r="K50" s="88">
        <f t="shared" si="13"/>
        <v>173.9</v>
      </c>
      <c r="L50" s="88">
        <f t="shared" ref="L50:L51" si="15">L51</f>
        <v>180.2</v>
      </c>
    </row>
    <row r="51" spans="1:12" ht="81" customHeight="1" x14ac:dyDescent="0.2">
      <c r="A51" s="83" t="str">
        <f>A38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51" s="84" t="s">
        <v>132</v>
      </c>
      <c r="C51" s="84" t="s">
        <v>37</v>
      </c>
      <c r="D51" s="84" t="s">
        <v>51</v>
      </c>
      <c r="E51" s="89" t="s">
        <v>76</v>
      </c>
      <c r="F51" s="89"/>
      <c r="G51" s="89"/>
      <c r="H51" s="89"/>
      <c r="I51" s="90"/>
      <c r="J51" s="88">
        <f t="shared" si="13"/>
        <v>160.1</v>
      </c>
      <c r="K51" s="88">
        <f t="shared" si="13"/>
        <v>173.9</v>
      </c>
      <c r="L51" s="88">
        <f t="shared" si="15"/>
        <v>180.2</v>
      </c>
    </row>
    <row r="52" spans="1:12" ht="93" customHeight="1" x14ac:dyDescent="0.2">
      <c r="A52" s="83" t="str">
        <f>A39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52" s="84" t="s">
        <v>132</v>
      </c>
      <c r="C52" s="84" t="s">
        <v>37</v>
      </c>
      <c r="D52" s="84" t="s">
        <v>51</v>
      </c>
      <c r="E52" s="89" t="s">
        <v>76</v>
      </c>
      <c r="F52" s="89" t="s">
        <v>8</v>
      </c>
      <c r="G52" s="89"/>
      <c r="H52" s="89"/>
      <c r="I52" s="90"/>
      <c r="J52" s="88">
        <f>J53</f>
        <v>160.1</v>
      </c>
      <c r="K52" s="88">
        <f>K53</f>
        <v>173.9</v>
      </c>
      <c r="L52" s="88">
        <f>L53</f>
        <v>180.2</v>
      </c>
    </row>
    <row r="53" spans="1:12" ht="76.5" x14ac:dyDescent="0.2">
      <c r="A53" s="94" t="s">
        <v>186</v>
      </c>
      <c r="B53" s="84" t="s">
        <v>132</v>
      </c>
      <c r="C53" s="84" t="s">
        <v>37</v>
      </c>
      <c r="D53" s="84" t="s">
        <v>51</v>
      </c>
      <c r="E53" s="89" t="s">
        <v>76</v>
      </c>
      <c r="F53" s="89" t="s">
        <v>8</v>
      </c>
      <c r="G53" s="89" t="s">
        <v>61</v>
      </c>
      <c r="H53" s="89" t="s">
        <v>117</v>
      </c>
      <c r="I53" s="90"/>
      <c r="J53" s="88">
        <f t="shared" ref="J53:K53" si="16">J56+J54</f>
        <v>160.1</v>
      </c>
      <c r="K53" s="88">
        <f t="shared" si="16"/>
        <v>173.9</v>
      </c>
      <c r="L53" s="88">
        <f t="shared" ref="L53" si="17">L56+L54</f>
        <v>180.2</v>
      </c>
    </row>
    <row r="54" spans="1:12" ht="89.25" x14ac:dyDescent="0.2">
      <c r="A54" s="83" t="s">
        <v>40</v>
      </c>
      <c r="B54" s="84" t="s">
        <v>132</v>
      </c>
      <c r="C54" s="84" t="s">
        <v>37</v>
      </c>
      <c r="D54" s="84" t="s">
        <v>51</v>
      </c>
      <c r="E54" s="89" t="s">
        <v>76</v>
      </c>
      <c r="F54" s="89" t="s">
        <v>8</v>
      </c>
      <c r="G54" s="89" t="s">
        <v>61</v>
      </c>
      <c r="H54" s="89" t="s">
        <v>117</v>
      </c>
      <c r="I54" s="90" t="s">
        <v>63</v>
      </c>
      <c r="J54" s="88">
        <f t="shared" ref="J54:K54" si="18">J55</f>
        <v>157.1</v>
      </c>
      <c r="K54" s="88">
        <f t="shared" si="18"/>
        <v>169.9</v>
      </c>
      <c r="L54" s="88">
        <f t="shared" ref="L54" si="19">L55</f>
        <v>176.2</v>
      </c>
    </row>
    <row r="55" spans="1:12" ht="38.25" x14ac:dyDescent="0.2">
      <c r="A55" s="83" t="s">
        <v>41</v>
      </c>
      <c r="B55" s="84" t="s">
        <v>132</v>
      </c>
      <c r="C55" s="84" t="s">
        <v>37</v>
      </c>
      <c r="D55" s="84" t="s">
        <v>51</v>
      </c>
      <c r="E55" s="89" t="s">
        <v>76</v>
      </c>
      <c r="F55" s="89" t="s">
        <v>8</v>
      </c>
      <c r="G55" s="89" t="s">
        <v>61</v>
      </c>
      <c r="H55" s="89" t="s">
        <v>117</v>
      </c>
      <c r="I55" s="90" t="s">
        <v>64</v>
      </c>
      <c r="J55" s="88">
        <v>157.1</v>
      </c>
      <c r="K55" s="88">
        <v>169.9</v>
      </c>
      <c r="L55" s="88">
        <v>176.2</v>
      </c>
    </row>
    <row r="56" spans="1:12" ht="38.25" customHeight="1" x14ac:dyDescent="0.2">
      <c r="A56" s="83" t="s">
        <v>164</v>
      </c>
      <c r="B56" s="84" t="s">
        <v>132</v>
      </c>
      <c r="C56" s="84" t="s">
        <v>37</v>
      </c>
      <c r="D56" s="84" t="s">
        <v>51</v>
      </c>
      <c r="E56" s="89" t="s">
        <v>76</v>
      </c>
      <c r="F56" s="89" t="s">
        <v>8</v>
      </c>
      <c r="G56" s="89" t="s">
        <v>61</v>
      </c>
      <c r="H56" s="89" t="s">
        <v>117</v>
      </c>
      <c r="I56" s="90" t="s">
        <v>65</v>
      </c>
      <c r="J56" s="88">
        <f t="shared" si="13"/>
        <v>3</v>
      </c>
      <c r="K56" s="88">
        <f t="shared" si="13"/>
        <v>4</v>
      </c>
      <c r="L56" s="88">
        <f t="shared" ref="L56" si="20">L57</f>
        <v>4</v>
      </c>
    </row>
    <row r="57" spans="1:12" ht="38.25" x14ac:dyDescent="0.2">
      <c r="A57" s="83" t="s">
        <v>43</v>
      </c>
      <c r="B57" s="84" t="s">
        <v>132</v>
      </c>
      <c r="C57" s="84" t="s">
        <v>37</v>
      </c>
      <c r="D57" s="84" t="s">
        <v>51</v>
      </c>
      <c r="E57" s="89" t="s">
        <v>76</v>
      </c>
      <c r="F57" s="89" t="s">
        <v>8</v>
      </c>
      <c r="G57" s="89" t="s">
        <v>61</v>
      </c>
      <c r="H57" s="89" t="s">
        <v>117</v>
      </c>
      <c r="I57" s="90" t="s">
        <v>66</v>
      </c>
      <c r="J57" s="88">
        <v>3</v>
      </c>
      <c r="K57" s="88">
        <v>4</v>
      </c>
      <c r="L57" s="88">
        <v>4</v>
      </c>
    </row>
    <row r="58" spans="1:12" ht="18.75" customHeight="1" x14ac:dyDescent="0.2">
      <c r="A58" s="78" t="s">
        <v>52</v>
      </c>
      <c r="B58" s="79" t="s">
        <v>132</v>
      </c>
      <c r="C58" s="95" t="s">
        <v>42</v>
      </c>
      <c r="D58" s="84"/>
      <c r="E58" s="89"/>
      <c r="F58" s="89"/>
      <c r="G58" s="89"/>
      <c r="H58" s="89"/>
      <c r="I58" s="90"/>
      <c r="J58" s="88">
        <f>J59+J65</f>
        <v>262</v>
      </c>
      <c r="K58" s="88">
        <f>K59</f>
        <v>235</v>
      </c>
      <c r="L58" s="88">
        <f>L59</f>
        <v>245</v>
      </c>
    </row>
    <row r="59" spans="1:12" ht="25.5" x14ac:dyDescent="0.2">
      <c r="A59" s="83" t="s">
        <v>54</v>
      </c>
      <c r="B59" s="84" t="s">
        <v>132</v>
      </c>
      <c r="C59" s="84" t="s">
        <v>42</v>
      </c>
      <c r="D59" s="84" t="s">
        <v>55</v>
      </c>
      <c r="E59" s="89"/>
      <c r="F59" s="89"/>
      <c r="G59" s="89"/>
      <c r="H59" s="89"/>
      <c r="I59" s="90"/>
      <c r="J59" s="88">
        <f t="shared" ref="J59:K59" si="21">J60</f>
        <v>222</v>
      </c>
      <c r="K59" s="88">
        <f t="shared" si="21"/>
        <v>235</v>
      </c>
      <c r="L59" s="88">
        <f t="shared" ref="L59" si="22">L60</f>
        <v>245</v>
      </c>
    </row>
    <row r="60" spans="1:12" ht="90" customHeight="1" x14ac:dyDescent="0.2">
      <c r="A60" s="96" t="s">
        <v>159</v>
      </c>
      <c r="B60" s="84" t="s">
        <v>132</v>
      </c>
      <c r="C60" s="84" t="s">
        <v>42</v>
      </c>
      <c r="D60" s="84" t="s">
        <v>55</v>
      </c>
      <c r="E60" s="89" t="s">
        <v>160</v>
      </c>
      <c r="F60" s="89"/>
      <c r="G60" s="89"/>
      <c r="H60" s="89"/>
      <c r="I60" s="90"/>
      <c r="J60" s="88">
        <f t="shared" ref="J60:K60" si="23">J62</f>
        <v>222</v>
      </c>
      <c r="K60" s="88">
        <f t="shared" si="23"/>
        <v>235</v>
      </c>
      <c r="L60" s="88">
        <f t="shared" ref="L60" si="24">L62</f>
        <v>245</v>
      </c>
    </row>
    <row r="61" spans="1:12" ht="78.75" customHeight="1" x14ac:dyDescent="0.2">
      <c r="A61" s="96" t="s">
        <v>137</v>
      </c>
      <c r="B61" s="84" t="s">
        <v>132</v>
      </c>
      <c r="C61" s="84" t="s">
        <v>42</v>
      </c>
      <c r="D61" s="84" t="s">
        <v>55</v>
      </c>
      <c r="E61" s="89" t="s">
        <v>160</v>
      </c>
      <c r="F61" s="89" t="s">
        <v>77</v>
      </c>
      <c r="G61" s="89" t="s">
        <v>35</v>
      </c>
      <c r="H61" s="89"/>
      <c r="I61" s="90"/>
      <c r="J61" s="88">
        <f>J62</f>
        <v>222</v>
      </c>
      <c r="K61" s="88">
        <f>K62</f>
        <v>235</v>
      </c>
      <c r="L61" s="88">
        <f>L62</f>
        <v>245</v>
      </c>
    </row>
    <row r="62" spans="1:12" ht="292.5" customHeight="1" x14ac:dyDescent="0.2">
      <c r="A62" s="97" t="s">
        <v>213</v>
      </c>
      <c r="B62" s="84" t="s">
        <v>132</v>
      </c>
      <c r="C62" s="84" t="s">
        <v>42</v>
      </c>
      <c r="D62" s="84" t="s">
        <v>55</v>
      </c>
      <c r="E62" s="89" t="s">
        <v>160</v>
      </c>
      <c r="F62" s="89" t="s">
        <v>77</v>
      </c>
      <c r="G62" s="89" t="s">
        <v>35</v>
      </c>
      <c r="H62" s="89" t="s">
        <v>202</v>
      </c>
      <c r="I62" s="90"/>
      <c r="J62" s="88">
        <f t="shared" ref="J62:K63" si="25">J63</f>
        <v>222</v>
      </c>
      <c r="K62" s="88">
        <f t="shared" si="25"/>
        <v>235</v>
      </c>
      <c r="L62" s="88">
        <f t="shared" ref="L62" si="26">L63</f>
        <v>245</v>
      </c>
    </row>
    <row r="63" spans="1:12" ht="47.25" customHeight="1" x14ac:dyDescent="0.2">
      <c r="A63" s="83" t="s">
        <v>164</v>
      </c>
      <c r="B63" s="84" t="s">
        <v>132</v>
      </c>
      <c r="C63" s="84" t="s">
        <v>42</v>
      </c>
      <c r="D63" s="84" t="s">
        <v>55</v>
      </c>
      <c r="E63" s="89" t="s">
        <v>160</v>
      </c>
      <c r="F63" s="89" t="s">
        <v>77</v>
      </c>
      <c r="G63" s="89" t="s">
        <v>35</v>
      </c>
      <c r="H63" s="89" t="s">
        <v>202</v>
      </c>
      <c r="I63" s="90" t="s">
        <v>65</v>
      </c>
      <c r="J63" s="88">
        <f t="shared" si="25"/>
        <v>222</v>
      </c>
      <c r="K63" s="88">
        <f t="shared" si="25"/>
        <v>235</v>
      </c>
      <c r="L63" s="88">
        <f t="shared" ref="L63" si="27">L64</f>
        <v>245</v>
      </c>
    </row>
    <row r="64" spans="1:12" ht="38.25" x14ac:dyDescent="0.2">
      <c r="A64" s="83" t="s">
        <v>43</v>
      </c>
      <c r="B64" s="84" t="s">
        <v>132</v>
      </c>
      <c r="C64" s="84" t="s">
        <v>42</v>
      </c>
      <c r="D64" s="84" t="s">
        <v>55</v>
      </c>
      <c r="E64" s="89" t="s">
        <v>160</v>
      </c>
      <c r="F64" s="89" t="s">
        <v>77</v>
      </c>
      <c r="G64" s="89" t="s">
        <v>35</v>
      </c>
      <c r="H64" s="89" t="s">
        <v>202</v>
      </c>
      <c r="I64" s="90" t="s">
        <v>66</v>
      </c>
      <c r="J64" s="88">
        <v>222</v>
      </c>
      <c r="K64" s="88">
        <v>235</v>
      </c>
      <c r="L64" s="88">
        <v>245</v>
      </c>
    </row>
    <row r="65" spans="1:12" ht="25.5" x14ac:dyDescent="0.2">
      <c r="A65" s="83" t="s">
        <v>217</v>
      </c>
      <c r="B65" s="84" t="s">
        <v>132</v>
      </c>
      <c r="C65" s="84" t="s">
        <v>42</v>
      </c>
      <c r="D65" s="84" t="s">
        <v>20</v>
      </c>
      <c r="E65" s="89"/>
      <c r="F65" s="89"/>
      <c r="G65" s="89"/>
      <c r="H65" s="89"/>
      <c r="I65" s="90"/>
      <c r="J65" s="88">
        <f>J66</f>
        <v>40</v>
      </c>
      <c r="K65" s="88"/>
      <c r="L65" s="88"/>
    </row>
    <row r="66" spans="1:12" ht="78" customHeight="1" x14ac:dyDescent="0.2">
      <c r="A66" s="83" t="str">
        <f>A51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66" s="84" t="s">
        <v>132</v>
      </c>
      <c r="C66" s="84" t="s">
        <v>42</v>
      </c>
      <c r="D66" s="84" t="s">
        <v>20</v>
      </c>
      <c r="E66" s="89" t="s">
        <v>76</v>
      </c>
      <c r="F66" s="89"/>
      <c r="G66" s="89"/>
      <c r="H66" s="89"/>
      <c r="I66" s="90"/>
      <c r="J66" s="88">
        <f>J67</f>
        <v>40</v>
      </c>
      <c r="K66" s="88"/>
      <c r="L66" s="88"/>
    </row>
    <row r="67" spans="1:12" ht="89.25" customHeight="1" x14ac:dyDescent="0.2">
      <c r="A67" s="83" t="str">
        <f>A52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67" s="84" t="s">
        <v>132</v>
      </c>
      <c r="C67" s="84" t="s">
        <v>42</v>
      </c>
      <c r="D67" s="84" t="s">
        <v>20</v>
      </c>
      <c r="E67" s="89" t="s">
        <v>76</v>
      </c>
      <c r="F67" s="89" t="s">
        <v>8</v>
      </c>
      <c r="G67" s="89"/>
      <c r="H67" s="89"/>
      <c r="I67" s="90"/>
      <c r="J67" s="88">
        <f>J68</f>
        <v>40</v>
      </c>
      <c r="K67" s="88"/>
      <c r="L67" s="88"/>
    </row>
    <row r="68" spans="1:12" ht="25.5" x14ac:dyDescent="0.2">
      <c r="A68" s="83" t="s">
        <v>216</v>
      </c>
      <c r="B68" s="84" t="s">
        <v>132</v>
      </c>
      <c r="C68" s="84" t="s">
        <v>42</v>
      </c>
      <c r="D68" s="84" t="s">
        <v>20</v>
      </c>
      <c r="E68" s="89" t="s">
        <v>76</v>
      </c>
      <c r="F68" s="89" t="s">
        <v>8</v>
      </c>
      <c r="G68" s="89" t="s">
        <v>61</v>
      </c>
      <c r="H68" s="89" t="s">
        <v>215</v>
      </c>
      <c r="I68" s="90"/>
      <c r="J68" s="88">
        <f>J69</f>
        <v>40</v>
      </c>
      <c r="K68" s="88"/>
      <c r="L68" s="88"/>
    </row>
    <row r="69" spans="1:12" ht="40.5" customHeight="1" x14ac:dyDescent="0.2">
      <c r="A69" s="83" t="str">
        <f>A63</f>
        <v>Закупка товаров, работ и услуг для обеспечения государственных (муниципальных) нужд</v>
      </c>
      <c r="B69" s="84" t="s">
        <v>132</v>
      </c>
      <c r="C69" s="84" t="s">
        <v>42</v>
      </c>
      <c r="D69" s="84" t="s">
        <v>20</v>
      </c>
      <c r="E69" s="89" t="s">
        <v>76</v>
      </c>
      <c r="F69" s="89" t="s">
        <v>8</v>
      </c>
      <c r="G69" s="89" t="s">
        <v>61</v>
      </c>
      <c r="H69" s="89" t="s">
        <v>215</v>
      </c>
      <c r="I69" s="90" t="s">
        <v>65</v>
      </c>
      <c r="J69" s="88">
        <f>J70</f>
        <v>40</v>
      </c>
      <c r="K69" s="88"/>
      <c r="L69" s="88"/>
    </row>
    <row r="70" spans="1:12" ht="40.5" customHeight="1" x14ac:dyDescent="0.2">
      <c r="A70" s="83" t="str">
        <f>A64</f>
        <v>Иные закупки товаров, работ и услуг для обеспечения государственных (муниципальных) нужд</v>
      </c>
      <c r="B70" s="84" t="s">
        <v>132</v>
      </c>
      <c r="C70" s="84" t="s">
        <v>42</v>
      </c>
      <c r="D70" s="84" t="s">
        <v>20</v>
      </c>
      <c r="E70" s="89" t="s">
        <v>76</v>
      </c>
      <c r="F70" s="89" t="s">
        <v>8</v>
      </c>
      <c r="G70" s="89" t="s">
        <v>61</v>
      </c>
      <c r="H70" s="89" t="s">
        <v>215</v>
      </c>
      <c r="I70" s="90" t="s">
        <v>66</v>
      </c>
      <c r="J70" s="88">
        <v>40</v>
      </c>
      <c r="K70" s="88"/>
      <c r="L70" s="88"/>
    </row>
    <row r="71" spans="1:12" ht="13.5" customHeight="1" x14ac:dyDescent="0.2">
      <c r="A71" s="78" t="s">
        <v>56</v>
      </c>
      <c r="B71" s="79" t="s">
        <v>132</v>
      </c>
      <c r="C71" s="79" t="s">
        <v>47</v>
      </c>
      <c r="D71" s="84"/>
      <c r="E71" s="89"/>
      <c r="F71" s="89"/>
      <c r="G71" s="89"/>
      <c r="H71" s="89"/>
      <c r="I71" s="90"/>
      <c r="J71" s="88">
        <f t="shared" ref="J71:K75" si="28">J72</f>
        <v>0.9</v>
      </c>
      <c r="K71" s="88">
        <f t="shared" si="28"/>
        <v>34</v>
      </c>
      <c r="L71" s="88">
        <f t="shared" ref="L71" si="29">L72</f>
        <v>10</v>
      </c>
    </row>
    <row r="72" spans="1:12" x14ac:dyDescent="0.2">
      <c r="A72" s="98" t="s">
        <v>62</v>
      </c>
      <c r="B72" s="84" t="s">
        <v>132</v>
      </c>
      <c r="C72" s="84" t="s">
        <v>47</v>
      </c>
      <c r="D72" s="84" t="s">
        <v>51</v>
      </c>
      <c r="E72" s="89"/>
      <c r="F72" s="89"/>
      <c r="G72" s="89"/>
      <c r="H72" s="89"/>
      <c r="I72" s="84"/>
      <c r="J72" s="88">
        <f t="shared" si="28"/>
        <v>0.9</v>
      </c>
      <c r="K72" s="88">
        <f t="shared" si="28"/>
        <v>34</v>
      </c>
      <c r="L72" s="88">
        <f t="shared" ref="L72:L74" si="30">L73</f>
        <v>10</v>
      </c>
    </row>
    <row r="73" spans="1:12" ht="78" customHeight="1" x14ac:dyDescent="0.2">
      <c r="A73" s="98" t="s">
        <v>161</v>
      </c>
      <c r="B73" s="84" t="s">
        <v>132</v>
      </c>
      <c r="C73" s="84" t="s">
        <v>47</v>
      </c>
      <c r="D73" s="84" t="s">
        <v>51</v>
      </c>
      <c r="E73" s="89" t="s">
        <v>17</v>
      </c>
      <c r="F73" s="89"/>
      <c r="G73" s="89"/>
      <c r="H73" s="89"/>
      <c r="I73" s="84"/>
      <c r="J73" s="88">
        <f t="shared" si="28"/>
        <v>0.9</v>
      </c>
      <c r="K73" s="88">
        <f t="shared" si="28"/>
        <v>34</v>
      </c>
      <c r="L73" s="88">
        <f t="shared" si="30"/>
        <v>10</v>
      </c>
    </row>
    <row r="74" spans="1:12" ht="28.5" customHeight="1" x14ac:dyDescent="0.2">
      <c r="A74" s="99" t="s">
        <v>163</v>
      </c>
      <c r="B74" s="84" t="s">
        <v>132</v>
      </c>
      <c r="C74" s="84" t="s">
        <v>47</v>
      </c>
      <c r="D74" s="84" t="s">
        <v>51</v>
      </c>
      <c r="E74" s="89" t="s">
        <v>17</v>
      </c>
      <c r="F74" s="89" t="s">
        <v>77</v>
      </c>
      <c r="G74" s="89" t="s">
        <v>162</v>
      </c>
      <c r="H74" s="89"/>
      <c r="I74" s="84"/>
      <c r="J74" s="88">
        <f t="shared" si="28"/>
        <v>0.9</v>
      </c>
      <c r="K74" s="88">
        <f t="shared" si="28"/>
        <v>34</v>
      </c>
      <c r="L74" s="88">
        <f t="shared" si="30"/>
        <v>10</v>
      </c>
    </row>
    <row r="75" spans="1:12" x14ac:dyDescent="0.2">
      <c r="A75" s="98" t="s">
        <v>119</v>
      </c>
      <c r="B75" s="84" t="s">
        <v>132</v>
      </c>
      <c r="C75" s="84" t="s">
        <v>47</v>
      </c>
      <c r="D75" s="84" t="s">
        <v>51</v>
      </c>
      <c r="E75" s="89" t="s">
        <v>17</v>
      </c>
      <c r="F75" s="89" t="s">
        <v>77</v>
      </c>
      <c r="G75" s="89" t="s">
        <v>162</v>
      </c>
      <c r="H75" s="89" t="s">
        <v>118</v>
      </c>
      <c r="I75" s="84"/>
      <c r="J75" s="88">
        <f t="shared" si="28"/>
        <v>0.9</v>
      </c>
      <c r="K75" s="88">
        <f t="shared" si="28"/>
        <v>34</v>
      </c>
      <c r="L75" s="88">
        <f t="shared" ref="L75" si="31">L76</f>
        <v>10</v>
      </c>
    </row>
    <row r="76" spans="1:12" ht="40.5" customHeight="1" x14ac:dyDescent="0.2">
      <c r="A76" s="83" t="s">
        <v>164</v>
      </c>
      <c r="B76" s="84" t="s">
        <v>132</v>
      </c>
      <c r="C76" s="84" t="s">
        <v>47</v>
      </c>
      <c r="D76" s="84" t="s">
        <v>51</v>
      </c>
      <c r="E76" s="89" t="s">
        <v>17</v>
      </c>
      <c r="F76" s="89" t="s">
        <v>77</v>
      </c>
      <c r="G76" s="89" t="s">
        <v>162</v>
      </c>
      <c r="H76" s="89" t="s">
        <v>118</v>
      </c>
      <c r="I76" s="84" t="s">
        <v>65</v>
      </c>
      <c r="J76" s="88">
        <f>J77</f>
        <v>0.9</v>
      </c>
      <c r="K76" s="88">
        <f>K77</f>
        <v>34</v>
      </c>
      <c r="L76" s="88">
        <f>L77</f>
        <v>10</v>
      </c>
    </row>
    <row r="77" spans="1:12" ht="38.25" x14ac:dyDescent="0.2">
      <c r="A77" s="83" t="s">
        <v>43</v>
      </c>
      <c r="B77" s="84" t="s">
        <v>132</v>
      </c>
      <c r="C77" s="85" t="s">
        <v>47</v>
      </c>
      <c r="D77" s="84" t="s">
        <v>51</v>
      </c>
      <c r="E77" s="89" t="s">
        <v>17</v>
      </c>
      <c r="F77" s="89" t="s">
        <v>77</v>
      </c>
      <c r="G77" s="89" t="s">
        <v>162</v>
      </c>
      <c r="H77" s="89" t="s">
        <v>118</v>
      </c>
      <c r="I77" s="90" t="s">
        <v>66</v>
      </c>
      <c r="J77" s="91">
        <v>0.9</v>
      </c>
      <c r="K77" s="88">
        <v>34</v>
      </c>
      <c r="L77" s="88">
        <v>10</v>
      </c>
    </row>
    <row r="78" spans="1:12" ht="14.25" customHeight="1" x14ac:dyDescent="0.2">
      <c r="A78" s="78" t="s">
        <v>57</v>
      </c>
      <c r="B78" s="79" t="s">
        <v>132</v>
      </c>
      <c r="C78" s="79" t="s">
        <v>17</v>
      </c>
      <c r="D78" s="84"/>
      <c r="E78" s="89"/>
      <c r="F78" s="89"/>
      <c r="G78" s="89"/>
      <c r="H78" s="89"/>
      <c r="I78" s="90"/>
      <c r="J78" s="88">
        <f t="shared" ref="J78:K79" si="32">J80</f>
        <v>263.2</v>
      </c>
      <c r="K78" s="88">
        <f t="shared" si="32"/>
        <v>230.7</v>
      </c>
      <c r="L78" s="88">
        <f t="shared" ref="L78:L79" si="33">L80</f>
        <v>230.7</v>
      </c>
    </row>
    <row r="79" spans="1:12" ht="18" customHeight="1" x14ac:dyDescent="0.2">
      <c r="A79" s="83" t="s">
        <v>58</v>
      </c>
      <c r="B79" s="84" t="s">
        <v>132</v>
      </c>
      <c r="C79" s="84" t="s">
        <v>17</v>
      </c>
      <c r="D79" s="84" t="s">
        <v>35</v>
      </c>
      <c r="E79" s="89"/>
      <c r="F79" s="89"/>
      <c r="G79" s="89"/>
      <c r="H79" s="89"/>
      <c r="I79" s="90"/>
      <c r="J79" s="88">
        <f t="shared" si="32"/>
        <v>263.2</v>
      </c>
      <c r="K79" s="88">
        <f t="shared" si="32"/>
        <v>230.7</v>
      </c>
      <c r="L79" s="88">
        <f t="shared" si="33"/>
        <v>230.7</v>
      </c>
    </row>
    <row r="80" spans="1:12" ht="75" customHeight="1" x14ac:dyDescent="0.2">
      <c r="A80" s="83" t="str">
        <f>A38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80" s="84" t="s">
        <v>132</v>
      </c>
      <c r="C80" s="84" t="s">
        <v>17</v>
      </c>
      <c r="D80" s="84" t="s">
        <v>35</v>
      </c>
      <c r="E80" s="89" t="s">
        <v>76</v>
      </c>
      <c r="F80" s="89"/>
      <c r="G80" s="89"/>
      <c r="H80" s="89"/>
      <c r="I80" s="90"/>
      <c r="J80" s="88">
        <f t="shared" ref="J80:K83" si="34">J81</f>
        <v>263.2</v>
      </c>
      <c r="K80" s="88">
        <f t="shared" si="34"/>
        <v>230.7</v>
      </c>
      <c r="L80" s="88">
        <f t="shared" ref="L80:L83" si="35">L81</f>
        <v>230.7</v>
      </c>
    </row>
    <row r="81" spans="1:12" ht="93" customHeight="1" x14ac:dyDescent="0.2">
      <c r="A81" s="83" t="str">
        <f>A33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81" s="84" t="s">
        <v>132</v>
      </c>
      <c r="C81" s="84" t="s">
        <v>17</v>
      </c>
      <c r="D81" s="84" t="s">
        <v>35</v>
      </c>
      <c r="E81" s="89" t="s">
        <v>76</v>
      </c>
      <c r="F81" s="89" t="s">
        <v>8</v>
      </c>
      <c r="G81" s="89"/>
      <c r="H81" s="89"/>
      <c r="I81" s="90"/>
      <c r="J81" s="88">
        <f>J82</f>
        <v>263.2</v>
      </c>
      <c r="K81" s="88">
        <f>K82</f>
        <v>230.7</v>
      </c>
      <c r="L81" s="88">
        <f>L82</f>
        <v>230.7</v>
      </c>
    </row>
    <row r="82" spans="1:12" ht="25.5" x14ac:dyDescent="0.2">
      <c r="A82" s="83" t="s">
        <v>59</v>
      </c>
      <c r="B82" s="84" t="s">
        <v>132</v>
      </c>
      <c r="C82" s="84" t="s">
        <v>17</v>
      </c>
      <c r="D82" s="84" t="s">
        <v>35</v>
      </c>
      <c r="E82" s="89" t="s">
        <v>76</v>
      </c>
      <c r="F82" s="89" t="s">
        <v>8</v>
      </c>
      <c r="G82" s="89" t="s">
        <v>61</v>
      </c>
      <c r="H82" s="89" t="s">
        <v>79</v>
      </c>
      <c r="I82" s="90"/>
      <c r="J82" s="88">
        <f t="shared" si="34"/>
        <v>263.2</v>
      </c>
      <c r="K82" s="88">
        <f t="shared" si="34"/>
        <v>230.7</v>
      </c>
      <c r="L82" s="88">
        <f t="shared" si="35"/>
        <v>230.7</v>
      </c>
    </row>
    <row r="83" spans="1:12" ht="30.75" customHeight="1" x14ac:dyDescent="0.2">
      <c r="A83" s="83" t="s">
        <v>53</v>
      </c>
      <c r="B83" s="84" t="s">
        <v>132</v>
      </c>
      <c r="C83" s="84" t="s">
        <v>17</v>
      </c>
      <c r="D83" s="84" t="s">
        <v>35</v>
      </c>
      <c r="E83" s="89" t="s">
        <v>76</v>
      </c>
      <c r="F83" s="89" t="s">
        <v>8</v>
      </c>
      <c r="G83" s="89" t="s">
        <v>61</v>
      </c>
      <c r="H83" s="89" t="s">
        <v>79</v>
      </c>
      <c r="I83" s="90" t="s">
        <v>70</v>
      </c>
      <c r="J83" s="88">
        <f t="shared" si="34"/>
        <v>263.2</v>
      </c>
      <c r="K83" s="88">
        <f t="shared" si="34"/>
        <v>230.7</v>
      </c>
      <c r="L83" s="88">
        <f t="shared" si="35"/>
        <v>230.7</v>
      </c>
    </row>
    <row r="84" spans="1:12" ht="27.75" customHeight="1" x14ac:dyDescent="0.2">
      <c r="A84" s="100" t="s">
        <v>60</v>
      </c>
      <c r="B84" s="101" t="s">
        <v>132</v>
      </c>
      <c r="C84" s="101" t="s">
        <v>17</v>
      </c>
      <c r="D84" s="101" t="s">
        <v>35</v>
      </c>
      <c r="E84" s="102" t="s">
        <v>76</v>
      </c>
      <c r="F84" s="102" t="s">
        <v>8</v>
      </c>
      <c r="G84" s="102" t="s">
        <v>61</v>
      </c>
      <c r="H84" s="102" t="s">
        <v>79</v>
      </c>
      <c r="I84" s="103" t="s">
        <v>71</v>
      </c>
      <c r="J84" s="104">
        <v>263.2</v>
      </c>
      <c r="K84" s="104">
        <v>230.7</v>
      </c>
      <c r="L84" s="104">
        <v>230.7</v>
      </c>
    </row>
    <row r="85" spans="1:12" ht="27.75" customHeight="1" x14ac:dyDescent="0.2">
      <c r="A85" s="100" t="s">
        <v>181</v>
      </c>
      <c r="B85" s="101" t="s">
        <v>132</v>
      </c>
      <c r="C85" s="101" t="s">
        <v>160</v>
      </c>
      <c r="D85" s="101"/>
      <c r="E85" s="102"/>
      <c r="F85" s="102"/>
      <c r="G85" s="102"/>
      <c r="H85" s="102"/>
      <c r="I85" s="103"/>
      <c r="J85" s="104">
        <f t="shared" ref="J85:L90" si="36">J86</f>
        <v>1.3</v>
      </c>
      <c r="K85" s="104">
        <f t="shared" si="36"/>
        <v>1.3</v>
      </c>
      <c r="L85" s="104">
        <f t="shared" si="36"/>
        <v>1.2</v>
      </c>
    </row>
    <row r="86" spans="1:12" ht="32.25" customHeight="1" x14ac:dyDescent="0.2">
      <c r="A86" s="100" t="s">
        <v>182</v>
      </c>
      <c r="B86" s="101" t="s">
        <v>132</v>
      </c>
      <c r="C86" s="101" t="s">
        <v>160</v>
      </c>
      <c r="D86" s="101" t="s">
        <v>35</v>
      </c>
      <c r="E86" s="102"/>
      <c r="F86" s="102"/>
      <c r="G86" s="102"/>
      <c r="H86" s="102"/>
      <c r="I86" s="103"/>
      <c r="J86" s="104">
        <f t="shared" si="36"/>
        <v>1.3</v>
      </c>
      <c r="K86" s="104">
        <f t="shared" si="36"/>
        <v>1.3</v>
      </c>
      <c r="L86" s="104">
        <f t="shared" si="36"/>
        <v>1.2</v>
      </c>
    </row>
    <row r="87" spans="1:12" ht="78" customHeight="1" x14ac:dyDescent="0.2">
      <c r="A87" s="100" t="str">
        <f>A80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87" s="101" t="s">
        <v>132</v>
      </c>
      <c r="C87" s="101" t="s">
        <v>160</v>
      </c>
      <c r="D87" s="101" t="s">
        <v>35</v>
      </c>
      <c r="E87" s="102" t="s">
        <v>76</v>
      </c>
      <c r="F87" s="102"/>
      <c r="G87" s="102"/>
      <c r="H87" s="102"/>
      <c r="I87" s="103"/>
      <c r="J87" s="104">
        <f t="shared" si="36"/>
        <v>1.3</v>
      </c>
      <c r="K87" s="104">
        <f t="shared" si="36"/>
        <v>1.3</v>
      </c>
      <c r="L87" s="104">
        <f t="shared" si="36"/>
        <v>1.2</v>
      </c>
    </row>
    <row r="88" spans="1:12" ht="93" customHeight="1" x14ac:dyDescent="0.2">
      <c r="A88" s="100" t="str">
        <f>A81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88" s="101" t="s">
        <v>132</v>
      </c>
      <c r="C88" s="101" t="s">
        <v>160</v>
      </c>
      <c r="D88" s="101" t="s">
        <v>35</v>
      </c>
      <c r="E88" s="102" t="s">
        <v>76</v>
      </c>
      <c r="F88" s="102" t="s">
        <v>8</v>
      </c>
      <c r="G88" s="102"/>
      <c r="H88" s="102"/>
      <c r="I88" s="103"/>
      <c r="J88" s="104">
        <f t="shared" si="36"/>
        <v>1.3</v>
      </c>
      <c r="K88" s="104">
        <f t="shared" si="36"/>
        <v>1.3</v>
      </c>
      <c r="L88" s="104">
        <f t="shared" si="36"/>
        <v>1.2</v>
      </c>
    </row>
    <row r="89" spans="1:12" ht="30.75" customHeight="1" x14ac:dyDescent="0.2">
      <c r="A89" s="100" t="s">
        <v>183</v>
      </c>
      <c r="B89" s="101" t="s">
        <v>132</v>
      </c>
      <c r="C89" s="101" t="s">
        <v>160</v>
      </c>
      <c r="D89" s="101" t="s">
        <v>35</v>
      </c>
      <c r="E89" s="102" t="s">
        <v>76</v>
      </c>
      <c r="F89" s="102" t="s">
        <v>8</v>
      </c>
      <c r="G89" s="102" t="s">
        <v>61</v>
      </c>
      <c r="H89" s="102" t="s">
        <v>178</v>
      </c>
      <c r="I89" s="103"/>
      <c r="J89" s="104">
        <f t="shared" si="36"/>
        <v>1.3</v>
      </c>
      <c r="K89" s="104">
        <f t="shared" si="36"/>
        <v>1.3</v>
      </c>
      <c r="L89" s="104">
        <f t="shared" si="36"/>
        <v>1.2</v>
      </c>
    </row>
    <row r="90" spans="1:12" ht="27.75" customHeight="1" x14ac:dyDescent="0.2">
      <c r="A90" s="100" t="s">
        <v>181</v>
      </c>
      <c r="B90" s="101" t="s">
        <v>132</v>
      </c>
      <c r="C90" s="101" t="s">
        <v>160</v>
      </c>
      <c r="D90" s="101" t="s">
        <v>35</v>
      </c>
      <c r="E90" s="102" t="s">
        <v>76</v>
      </c>
      <c r="F90" s="102" t="s">
        <v>8</v>
      </c>
      <c r="G90" s="102" t="s">
        <v>61</v>
      </c>
      <c r="H90" s="102" t="s">
        <v>178</v>
      </c>
      <c r="I90" s="103" t="s">
        <v>179</v>
      </c>
      <c r="J90" s="104">
        <f t="shared" si="36"/>
        <v>1.3</v>
      </c>
      <c r="K90" s="104">
        <f t="shared" si="36"/>
        <v>1.3</v>
      </c>
      <c r="L90" s="104">
        <f t="shared" si="36"/>
        <v>1.2</v>
      </c>
    </row>
    <row r="91" spans="1:12" ht="17.25" customHeight="1" x14ac:dyDescent="0.2">
      <c r="A91" s="100" t="s">
        <v>184</v>
      </c>
      <c r="B91" s="101" t="s">
        <v>132</v>
      </c>
      <c r="C91" s="101" t="s">
        <v>160</v>
      </c>
      <c r="D91" s="101" t="s">
        <v>35</v>
      </c>
      <c r="E91" s="102" t="s">
        <v>76</v>
      </c>
      <c r="F91" s="102" t="s">
        <v>8</v>
      </c>
      <c r="G91" s="102" t="s">
        <v>61</v>
      </c>
      <c r="H91" s="102" t="s">
        <v>178</v>
      </c>
      <c r="I91" s="103" t="s">
        <v>180</v>
      </c>
      <c r="J91" s="104">
        <v>1.3</v>
      </c>
      <c r="K91" s="104">
        <v>1.3</v>
      </c>
      <c r="L91" s="104">
        <v>1.2</v>
      </c>
    </row>
    <row r="92" spans="1:12" x14ac:dyDescent="0.2">
      <c r="A92" s="105" t="s">
        <v>133</v>
      </c>
      <c r="B92" s="84" t="s">
        <v>132</v>
      </c>
      <c r="C92" s="84" t="s">
        <v>134</v>
      </c>
      <c r="D92" s="84"/>
      <c r="E92" s="89"/>
      <c r="F92" s="89"/>
      <c r="G92" s="89"/>
      <c r="H92" s="89"/>
      <c r="I92" s="90"/>
      <c r="J92" s="106">
        <f t="shared" ref="J92:K97" si="37">J93</f>
        <v>0</v>
      </c>
      <c r="K92" s="106">
        <f t="shared" si="37"/>
        <v>43.5</v>
      </c>
      <c r="L92" s="106">
        <f t="shared" ref="L92:L97" si="38">L93</f>
        <v>87.1</v>
      </c>
    </row>
    <row r="93" spans="1:12" x14ac:dyDescent="0.2">
      <c r="A93" s="105" t="s">
        <v>133</v>
      </c>
      <c r="B93" s="84" t="s">
        <v>132</v>
      </c>
      <c r="C93" s="101" t="s">
        <v>134</v>
      </c>
      <c r="D93" s="101" t="s">
        <v>134</v>
      </c>
      <c r="E93" s="102"/>
      <c r="F93" s="102"/>
      <c r="G93" s="102"/>
      <c r="H93" s="102"/>
      <c r="I93" s="103"/>
      <c r="J93" s="106">
        <f t="shared" si="37"/>
        <v>0</v>
      </c>
      <c r="K93" s="106">
        <f t="shared" si="37"/>
        <v>43.5</v>
      </c>
      <c r="L93" s="106">
        <f t="shared" si="38"/>
        <v>87.1</v>
      </c>
    </row>
    <row r="94" spans="1:12" ht="70.5" customHeight="1" x14ac:dyDescent="0.2">
      <c r="A94" s="105" t="str">
        <f>A10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94" s="101" t="s">
        <v>132</v>
      </c>
      <c r="C94" s="84" t="s">
        <v>134</v>
      </c>
      <c r="D94" s="84" t="s">
        <v>134</v>
      </c>
      <c r="E94" s="84" t="s">
        <v>135</v>
      </c>
      <c r="F94" s="84"/>
      <c r="G94" s="84"/>
      <c r="H94" s="84"/>
      <c r="I94" s="84"/>
      <c r="J94" s="106">
        <f t="shared" si="37"/>
        <v>0</v>
      </c>
      <c r="K94" s="106">
        <f t="shared" si="37"/>
        <v>43.5</v>
      </c>
      <c r="L94" s="106">
        <f t="shared" si="38"/>
        <v>87.1</v>
      </c>
    </row>
    <row r="95" spans="1:12" x14ac:dyDescent="0.2">
      <c r="A95" s="105" t="s">
        <v>38</v>
      </c>
      <c r="B95" s="84" t="s">
        <v>132</v>
      </c>
      <c r="C95" s="84" t="s">
        <v>134</v>
      </c>
      <c r="D95" s="84" t="s">
        <v>134</v>
      </c>
      <c r="E95" s="84" t="s">
        <v>135</v>
      </c>
      <c r="F95" s="84" t="s">
        <v>8</v>
      </c>
      <c r="G95" s="84"/>
      <c r="H95" s="84"/>
      <c r="I95" s="84"/>
      <c r="J95" s="106">
        <f t="shared" si="37"/>
        <v>0</v>
      </c>
      <c r="K95" s="106">
        <f t="shared" si="37"/>
        <v>43.5</v>
      </c>
      <c r="L95" s="106">
        <f t="shared" si="38"/>
        <v>87.1</v>
      </c>
    </row>
    <row r="96" spans="1:12" x14ac:dyDescent="0.2">
      <c r="A96" s="105" t="s">
        <v>133</v>
      </c>
      <c r="B96" s="84" t="s">
        <v>132</v>
      </c>
      <c r="C96" s="84" t="s">
        <v>134</v>
      </c>
      <c r="D96" s="84" t="s">
        <v>134</v>
      </c>
      <c r="E96" s="84" t="s">
        <v>135</v>
      </c>
      <c r="F96" s="84" t="s">
        <v>8</v>
      </c>
      <c r="G96" s="84" t="s">
        <v>61</v>
      </c>
      <c r="H96" s="84" t="s">
        <v>136</v>
      </c>
      <c r="I96" s="84"/>
      <c r="J96" s="106">
        <f t="shared" si="37"/>
        <v>0</v>
      </c>
      <c r="K96" s="106">
        <f t="shared" si="37"/>
        <v>43.5</v>
      </c>
      <c r="L96" s="106">
        <f t="shared" si="38"/>
        <v>87.1</v>
      </c>
    </row>
    <row r="97" spans="1:12" x14ac:dyDescent="0.2">
      <c r="A97" s="105" t="s">
        <v>45</v>
      </c>
      <c r="B97" s="101" t="s">
        <v>132</v>
      </c>
      <c r="C97" s="84" t="s">
        <v>134</v>
      </c>
      <c r="D97" s="84" t="s">
        <v>134</v>
      </c>
      <c r="E97" s="84" t="s">
        <v>135</v>
      </c>
      <c r="F97" s="84" t="s">
        <v>8</v>
      </c>
      <c r="G97" s="84" t="s">
        <v>61</v>
      </c>
      <c r="H97" s="84" t="s">
        <v>136</v>
      </c>
      <c r="I97" s="84" t="s">
        <v>67</v>
      </c>
      <c r="J97" s="106">
        <f t="shared" si="37"/>
        <v>0</v>
      </c>
      <c r="K97" s="106">
        <f t="shared" si="37"/>
        <v>43.5</v>
      </c>
      <c r="L97" s="106">
        <f t="shared" si="38"/>
        <v>87.1</v>
      </c>
    </row>
    <row r="98" spans="1:12" x14ac:dyDescent="0.2">
      <c r="A98" s="105" t="s">
        <v>49</v>
      </c>
      <c r="B98" s="84" t="s">
        <v>132</v>
      </c>
      <c r="C98" s="84" t="s">
        <v>134</v>
      </c>
      <c r="D98" s="84" t="s">
        <v>134</v>
      </c>
      <c r="E98" s="84" t="s">
        <v>135</v>
      </c>
      <c r="F98" s="84" t="s">
        <v>8</v>
      </c>
      <c r="G98" s="84" t="s">
        <v>61</v>
      </c>
      <c r="H98" s="84" t="s">
        <v>136</v>
      </c>
      <c r="I98" s="84" t="s">
        <v>69</v>
      </c>
      <c r="J98" s="106">
        <v>0</v>
      </c>
      <c r="K98" s="106">
        <v>43.5</v>
      </c>
      <c r="L98" s="106">
        <v>87.1</v>
      </c>
    </row>
    <row r="99" spans="1:12" ht="15" x14ac:dyDescent="0.2">
      <c r="A99" s="49"/>
      <c r="E99" s="18"/>
      <c r="F99" s="18"/>
      <c r="G99" s="18"/>
      <c r="H99" s="18"/>
      <c r="I99" s="18"/>
    </row>
    <row r="100" spans="1:12" x14ac:dyDescent="0.2">
      <c r="E100" s="18"/>
      <c r="F100" s="18"/>
      <c r="G100" s="18"/>
      <c r="H100" s="18"/>
      <c r="I100" s="18"/>
    </row>
    <row r="101" spans="1:12" x14ac:dyDescent="0.2">
      <c r="E101" s="18"/>
      <c r="F101" s="18"/>
      <c r="G101" s="18"/>
      <c r="H101" s="18"/>
      <c r="I101" s="18"/>
    </row>
    <row r="102" spans="1:12" x14ac:dyDescent="0.2">
      <c r="E102" s="18"/>
      <c r="F102" s="18"/>
      <c r="G102" s="18"/>
      <c r="H102" s="18"/>
      <c r="I102" s="18"/>
    </row>
    <row r="103" spans="1:12" x14ac:dyDescent="0.2">
      <c r="E103" s="18"/>
      <c r="F103" s="18"/>
      <c r="G103" s="18"/>
      <c r="H103" s="18"/>
      <c r="I103" s="18"/>
    </row>
    <row r="104" spans="1:12" x14ac:dyDescent="0.2">
      <c r="E104" s="18"/>
      <c r="F104" s="18"/>
      <c r="G104" s="18"/>
      <c r="H104" s="18"/>
      <c r="I104" s="18"/>
    </row>
    <row r="105" spans="1:12" x14ac:dyDescent="0.2">
      <c r="E105" s="18"/>
      <c r="F105" s="18"/>
      <c r="G105" s="18"/>
      <c r="H105" s="18"/>
      <c r="I105" s="18"/>
    </row>
    <row r="106" spans="1:12" x14ac:dyDescent="0.2">
      <c r="E106" s="18"/>
      <c r="F106" s="18"/>
      <c r="G106" s="18"/>
      <c r="H106" s="18"/>
      <c r="I106" s="18"/>
    </row>
    <row r="107" spans="1:12" x14ac:dyDescent="0.2">
      <c r="E107" s="18"/>
      <c r="F107" s="18"/>
      <c r="G107" s="18"/>
      <c r="H107" s="18"/>
      <c r="I107" s="18"/>
    </row>
    <row r="108" spans="1:12" x14ac:dyDescent="0.2">
      <c r="E108" s="18"/>
      <c r="F108" s="18"/>
      <c r="G108" s="18"/>
      <c r="H108" s="18"/>
      <c r="I108" s="18"/>
    </row>
    <row r="109" spans="1:12" x14ac:dyDescent="0.2">
      <c r="E109" s="18"/>
      <c r="F109" s="18"/>
      <c r="G109" s="18"/>
      <c r="H109" s="18"/>
      <c r="I109" s="18"/>
    </row>
    <row r="110" spans="1:12" x14ac:dyDescent="0.2">
      <c r="E110" s="18"/>
      <c r="F110" s="18"/>
      <c r="G110" s="18"/>
      <c r="H110" s="18"/>
      <c r="I110" s="18"/>
    </row>
    <row r="111" spans="1:12" x14ac:dyDescent="0.2">
      <c r="E111" s="18"/>
      <c r="F111" s="18"/>
      <c r="G111" s="18"/>
      <c r="H111" s="18"/>
      <c r="I111" s="18"/>
    </row>
    <row r="112" spans="1:12" x14ac:dyDescent="0.2">
      <c r="E112" s="18"/>
      <c r="F112" s="18"/>
      <c r="G112" s="18"/>
      <c r="H112" s="18"/>
      <c r="I112" s="18"/>
    </row>
    <row r="113" spans="5:9" x14ac:dyDescent="0.2">
      <c r="E113" s="18"/>
      <c r="F113" s="18"/>
      <c r="G113" s="18"/>
      <c r="H113" s="18"/>
      <c r="I113" s="18"/>
    </row>
    <row r="114" spans="5:9" x14ac:dyDescent="0.2">
      <c r="E114" s="18"/>
      <c r="F114" s="18"/>
      <c r="G114" s="18"/>
      <c r="H114" s="18"/>
      <c r="I114" s="18"/>
    </row>
    <row r="115" spans="5:9" x14ac:dyDescent="0.2">
      <c r="E115" s="18"/>
      <c r="F115" s="18"/>
      <c r="G115" s="18"/>
      <c r="H115" s="18"/>
      <c r="I115" s="18"/>
    </row>
    <row r="116" spans="5:9" x14ac:dyDescent="0.2">
      <c r="E116" s="18"/>
      <c r="F116" s="18"/>
      <c r="G116" s="18"/>
      <c r="H116" s="18"/>
      <c r="I116" s="18"/>
    </row>
    <row r="117" spans="5:9" x14ac:dyDescent="0.2">
      <c r="E117" s="18"/>
      <c r="F117" s="18"/>
      <c r="G117" s="18"/>
      <c r="H117" s="18"/>
      <c r="I117" s="18"/>
    </row>
    <row r="118" spans="5:9" x14ac:dyDescent="0.2">
      <c r="E118" s="18"/>
      <c r="F118" s="18"/>
      <c r="G118" s="18"/>
      <c r="H118" s="18"/>
      <c r="I118" s="18"/>
    </row>
    <row r="119" spans="5:9" x14ac:dyDescent="0.2">
      <c r="E119" s="18"/>
      <c r="F119" s="18"/>
      <c r="G119" s="18"/>
      <c r="H119" s="18"/>
      <c r="I119" s="18"/>
    </row>
    <row r="120" spans="5:9" x14ac:dyDescent="0.2">
      <c r="E120" s="18"/>
      <c r="F120" s="18"/>
      <c r="G120" s="18"/>
      <c r="H120" s="18"/>
      <c r="I120" s="18"/>
    </row>
    <row r="121" spans="5:9" x14ac:dyDescent="0.2">
      <c r="E121" s="18"/>
      <c r="F121" s="18"/>
      <c r="G121" s="18"/>
      <c r="H121" s="18"/>
      <c r="I121" s="18"/>
    </row>
    <row r="122" spans="5:9" x14ac:dyDescent="0.2">
      <c r="E122" s="18"/>
      <c r="F122" s="18"/>
      <c r="G122" s="18"/>
      <c r="H122" s="18"/>
      <c r="I122" s="18"/>
    </row>
    <row r="123" spans="5:9" x14ac:dyDescent="0.2">
      <c r="E123" s="18"/>
      <c r="F123" s="18"/>
      <c r="G123" s="18"/>
      <c r="H123" s="18"/>
      <c r="I123" s="18"/>
    </row>
    <row r="124" spans="5:9" x14ac:dyDescent="0.2">
      <c r="E124" s="18"/>
      <c r="F124" s="18"/>
      <c r="G124" s="18"/>
      <c r="H124" s="18"/>
      <c r="I124" s="18"/>
    </row>
    <row r="125" spans="5:9" x14ac:dyDescent="0.2">
      <c r="E125" s="18"/>
      <c r="F125" s="18"/>
      <c r="G125" s="18"/>
      <c r="H125" s="18"/>
      <c r="I125" s="18"/>
    </row>
    <row r="126" spans="5:9" x14ac:dyDescent="0.2">
      <c r="E126" s="18"/>
      <c r="F126" s="18"/>
      <c r="G126" s="18"/>
      <c r="H126" s="18"/>
      <c r="I126" s="18"/>
    </row>
    <row r="127" spans="5:9" x14ac:dyDescent="0.2">
      <c r="E127" s="18"/>
      <c r="F127" s="18"/>
      <c r="G127" s="18"/>
      <c r="H127" s="18"/>
      <c r="I127" s="18"/>
    </row>
    <row r="128" spans="5:9" x14ac:dyDescent="0.2">
      <c r="E128" s="18"/>
      <c r="F128" s="18"/>
      <c r="G128" s="18"/>
      <c r="H128" s="18"/>
      <c r="I128" s="18"/>
    </row>
    <row r="129" spans="5:9" x14ac:dyDescent="0.2">
      <c r="E129" s="18"/>
      <c r="F129" s="18"/>
      <c r="G129" s="18"/>
      <c r="H129" s="18"/>
      <c r="I129" s="18"/>
    </row>
  </sheetData>
  <autoFilter ref="A1:L98" xr:uid="{00000000-0009-0000-0000-000002000000}">
    <filterColumn colId="8" showButton="0"/>
    <filterColumn colId="9" showButton="0"/>
    <filterColumn colId="10" showButton="0"/>
  </autoFilter>
  <customSheetViews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  <autoFilter ref="A1:L540" xr:uid="{599F2616-F796-4A41-805A-900D9622DB1B}">
        <filterColumn colId="8" showButton="0">
          <filters blank="1"/>
        </filterColumn>
        <filterColumn colId="9" showButton="0"/>
        <filterColumn colId="10" showButton="0"/>
      </autoFil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 xr:uid="{1C44905B-6704-45A5-821C-336A73CCDD17}">
        <filterColumn colId="8" showButton="0"/>
        <filterColumn colId="9" showButton="0"/>
        <filterColumn colId="10" showButton="0"/>
      </autoFilter>
    </customSheetView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A53 C19:D19">
    <cfRule type="expression" dxfId="23" priority="52" stopIfTrue="1">
      <formula>$F19=""</formula>
    </cfRule>
  </conditionalFormatting>
  <conditionalFormatting sqref="A53">
    <cfRule type="expression" dxfId="22" priority="1" stopIfTrue="1">
      <formula>$F53=""</formula>
    </cfRule>
    <cfRule type="expression" dxfId="21" priority="2" stopIfTrue="1">
      <formula>#REF!&lt;&gt;""</formula>
    </cfRule>
    <cfRule type="expression" dxfId="20" priority="3" stopIfTrue="1">
      <formula>AND($G53="",$F53&lt;&gt;"")</formula>
    </cfRule>
  </conditionalFormatting>
  <conditionalFormatting sqref="C19:D19 A53">
    <cfRule type="expression" dxfId="19" priority="53" stopIfTrue="1">
      <formula>#REF!&lt;&gt;""</formula>
    </cfRule>
    <cfRule type="expression" dxfId="18" priority="54" stopIfTrue="1">
      <formula>AND($G19="",$F19&lt;&gt;"")</formula>
    </cfRule>
  </conditionalFormatting>
  <pageMargins left="0.43307086614173229" right="0" top="0.31496062992125984" bottom="0.23622047244094491" header="0" footer="0"/>
  <pageSetup paperSize="9" scale="92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98"/>
  <sheetViews>
    <sheetView view="pageBreakPreview" zoomScaleNormal="110" zoomScaleSheetLayoutView="100" workbookViewId="0">
      <selection activeCell="Q2" sqref="Q2"/>
    </sheetView>
  </sheetViews>
  <sheetFormatPr defaultRowHeight="12.75" x14ac:dyDescent="0.2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281.25" customHeight="1" x14ac:dyDescent="0.2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82" t="s">
        <v>210</v>
      </c>
      <c r="I1" s="183"/>
      <c r="J1" s="183"/>
      <c r="K1" s="183"/>
    </row>
    <row r="2" spans="1:11" ht="69.75" customHeight="1" x14ac:dyDescent="0.2">
      <c r="A2" s="184" t="s">
        <v>190</v>
      </c>
      <c r="B2" s="184"/>
      <c r="C2" s="184"/>
      <c r="D2" s="184"/>
      <c r="E2" s="184"/>
      <c r="F2" s="184"/>
      <c r="G2" s="184"/>
      <c r="H2" s="184"/>
      <c r="I2" s="184"/>
      <c r="J2" s="184"/>
      <c r="K2" s="184"/>
    </row>
    <row r="3" spans="1:11" ht="18" customHeight="1" x14ac:dyDescent="0.2">
      <c r="A3" s="51"/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87" t="s">
        <v>1</v>
      </c>
      <c r="I3" s="187"/>
      <c r="J3" s="187"/>
      <c r="K3" s="187"/>
    </row>
    <row r="4" spans="1:11" ht="16.5" customHeight="1" x14ac:dyDescent="0.2">
      <c r="A4" s="189" t="s">
        <v>2</v>
      </c>
      <c r="B4" s="188" t="s">
        <v>3</v>
      </c>
      <c r="C4" s="186" t="s">
        <v>4</v>
      </c>
      <c r="D4" s="186" t="s">
        <v>5</v>
      </c>
      <c r="E4" s="186"/>
      <c r="F4" s="186"/>
      <c r="G4" s="186"/>
      <c r="H4" s="186" t="s">
        <v>6</v>
      </c>
      <c r="I4" s="186" t="s">
        <v>7</v>
      </c>
      <c r="J4" s="186"/>
      <c r="K4" s="186"/>
    </row>
    <row r="5" spans="1:11" ht="16.5" customHeight="1" x14ac:dyDescent="0.2">
      <c r="A5" s="189"/>
      <c r="B5" s="188" t="s">
        <v>0</v>
      </c>
      <c r="C5" s="186" t="s">
        <v>0</v>
      </c>
      <c r="D5" s="186" t="s">
        <v>0</v>
      </c>
      <c r="E5" s="186"/>
      <c r="F5" s="186"/>
      <c r="G5" s="186"/>
      <c r="H5" s="186" t="s">
        <v>0</v>
      </c>
      <c r="I5" s="50" t="s">
        <v>152</v>
      </c>
      <c r="J5" s="50" t="s">
        <v>155</v>
      </c>
      <c r="K5" s="50" t="s">
        <v>188</v>
      </c>
    </row>
    <row r="6" spans="1:11" ht="15.75" customHeight="1" x14ac:dyDescent="0.2">
      <c r="A6" s="52">
        <v>1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18" customHeight="1" x14ac:dyDescent="0.2">
      <c r="A7" s="78" t="s">
        <v>19</v>
      </c>
      <c r="B7" s="81"/>
      <c r="C7" s="81"/>
      <c r="D7" s="80" t="s">
        <v>0</v>
      </c>
      <c r="E7" s="80" t="s">
        <v>0</v>
      </c>
      <c r="F7" s="80" t="s">
        <v>0</v>
      </c>
      <c r="G7" s="80" t="s">
        <v>0</v>
      </c>
      <c r="H7" s="81" t="s">
        <v>0</v>
      </c>
      <c r="I7" s="82">
        <f>I8+I49+I58+I71+I78+I85</f>
        <v>2649.6</v>
      </c>
      <c r="J7" s="82">
        <f>J8+J49+J58+J71+J78+J92+J85</f>
        <v>1859.4</v>
      </c>
      <c r="K7" s="82">
        <f>K8+K49+K58+K71+K78+K92+K85</f>
        <v>1856.7</v>
      </c>
    </row>
    <row r="8" spans="1:11" ht="23.25" customHeight="1" x14ac:dyDescent="0.2">
      <c r="A8" s="78" t="s">
        <v>34</v>
      </c>
      <c r="B8" s="95" t="s">
        <v>35</v>
      </c>
      <c r="C8" s="85"/>
      <c r="D8" s="86"/>
      <c r="E8" s="86"/>
      <c r="F8" s="86"/>
      <c r="G8" s="86"/>
      <c r="H8" s="87"/>
      <c r="I8" s="91">
        <f>I9+I18+I37+I43</f>
        <v>1962.1</v>
      </c>
      <c r="J8" s="88">
        <f>J9+J18+J37</f>
        <v>1141</v>
      </c>
      <c r="K8" s="88">
        <f>K9+K18+K37</f>
        <v>1102.5</v>
      </c>
    </row>
    <row r="9" spans="1:11" ht="40.5" customHeight="1" x14ac:dyDescent="0.2">
      <c r="A9" s="83" t="s">
        <v>36</v>
      </c>
      <c r="B9" s="85" t="s">
        <v>35</v>
      </c>
      <c r="C9" s="85" t="s">
        <v>37</v>
      </c>
      <c r="D9" s="86"/>
      <c r="E9" s="86"/>
      <c r="F9" s="86"/>
      <c r="G9" s="86"/>
      <c r="H9" s="85"/>
      <c r="I9" s="91">
        <f>I10</f>
        <v>650.1</v>
      </c>
      <c r="J9" s="88">
        <f>J10</f>
        <v>347.1</v>
      </c>
      <c r="K9" s="88">
        <f>K10</f>
        <v>303.5</v>
      </c>
    </row>
    <row r="10" spans="1:11" ht="51.75" customHeight="1" x14ac:dyDescent="0.2">
      <c r="A10" s="83" t="str">
        <f>'Приложение 2'!A10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10" s="84" t="s">
        <v>35</v>
      </c>
      <c r="C10" s="84" t="s">
        <v>37</v>
      </c>
      <c r="D10" s="89">
        <v>65</v>
      </c>
      <c r="E10" s="89"/>
      <c r="F10" s="89"/>
      <c r="G10" s="89"/>
      <c r="H10" s="84"/>
      <c r="I10" s="88">
        <f t="shared" ref="I10:K12" si="0">I11</f>
        <v>650.1</v>
      </c>
      <c r="J10" s="88">
        <f t="shared" si="0"/>
        <v>347.1</v>
      </c>
      <c r="K10" s="88">
        <f t="shared" si="0"/>
        <v>303.5</v>
      </c>
    </row>
    <row r="11" spans="1:11" ht="17.25" customHeight="1" x14ac:dyDescent="0.2">
      <c r="A11" s="83" t="s">
        <v>38</v>
      </c>
      <c r="B11" s="84" t="s">
        <v>35</v>
      </c>
      <c r="C11" s="84" t="s">
        <v>37</v>
      </c>
      <c r="D11" s="89">
        <v>65</v>
      </c>
      <c r="E11" s="89">
        <v>1</v>
      </c>
      <c r="F11" s="89"/>
      <c r="G11" s="89"/>
      <c r="H11" s="84"/>
      <c r="I11" s="88">
        <f>I12+I15</f>
        <v>650.1</v>
      </c>
      <c r="J11" s="88">
        <f t="shared" si="0"/>
        <v>347.1</v>
      </c>
      <c r="K11" s="88">
        <f t="shared" si="0"/>
        <v>303.5</v>
      </c>
    </row>
    <row r="12" spans="1:11" ht="25.5" x14ac:dyDescent="0.2">
      <c r="A12" s="83" t="s">
        <v>39</v>
      </c>
      <c r="B12" s="84" t="s">
        <v>35</v>
      </c>
      <c r="C12" s="84" t="s">
        <v>37</v>
      </c>
      <c r="D12" s="89">
        <v>65</v>
      </c>
      <c r="E12" s="89">
        <v>1</v>
      </c>
      <c r="F12" s="89" t="s">
        <v>61</v>
      </c>
      <c r="G12" s="89" t="s">
        <v>72</v>
      </c>
      <c r="H12" s="84"/>
      <c r="I12" s="88">
        <f t="shared" si="0"/>
        <v>546.6</v>
      </c>
      <c r="J12" s="88">
        <f t="shared" si="0"/>
        <v>347.1</v>
      </c>
      <c r="K12" s="88">
        <f t="shared" si="0"/>
        <v>303.5</v>
      </c>
    </row>
    <row r="13" spans="1:11" ht="76.5" x14ac:dyDescent="0.2">
      <c r="A13" s="83" t="s">
        <v>40</v>
      </c>
      <c r="B13" s="84" t="s">
        <v>35</v>
      </c>
      <c r="C13" s="84" t="s">
        <v>37</v>
      </c>
      <c r="D13" s="89">
        <v>65</v>
      </c>
      <c r="E13" s="89">
        <v>1</v>
      </c>
      <c r="F13" s="89" t="s">
        <v>61</v>
      </c>
      <c r="G13" s="89" t="s">
        <v>72</v>
      </c>
      <c r="H13" s="84" t="s">
        <v>63</v>
      </c>
      <c r="I13" s="88">
        <f>I14</f>
        <v>546.6</v>
      </c>
      <c r="J13" s="88">
        <f>J14</f>
        <v>347.1</v>
      </c>
      <c r="K13" s="88">
        <f>K14</f>
        <v>303.5</v>
      </c>
    </row>
    <row r="14" spans="1:11" ht="27" customHeight="1" x14ac:dyDescent="0.2">
      <c r="A14" s="83" t="s">
        <v>41</v>
      </c>
      <c r="B14" s="84" t="s">
        <v>35</v>
      </c>
      <c r="C14" s="84" t="s">
        <v>37</v>
      </c>
      <c r="D14" s="89">
        <v>65</v>
      </c>
      <c r="E14" s="89">
        <v>1</v>
      </c>
      <c r="F14" s="89" t="s">
        <v>61</v>
      </c>
      <c r="G14" s="89" t="s">
        <v>72</v>
      </c>
      <c r="H14" s="84" t="s">
        <v>64</v>
      </c>
      <c r="I14" s="88">
        <f>'Приложение 2'!J14</f>
        <v>546.6</v>
      </c>
      <c r="J14" s="88">
        <f>'Приложение 2'!K14</f>
        <v>347.1</v>
      </c>
      <c r="K14" s="88">
        <f>'Приложение 2'!L14</f>
        <v>303.5</v>
      </c>
    </row>
    <row r="15" spans="1:11" ht="66.75" customHeight="1" x14ac:dyDescent="0.2">
      <c r="A15" s="83" t="str">
        <f>'Приложение 2'!A15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84" t="s">
        <v>35</v>
      </c>
      <c r="C15" s="84" t="s">
        <v>37</v>
      </c>
      <c r="D15" s="89" t="s">
        <v>135</v>
      </c>
      <c r="E15" s="89" t="s">
        <v>8</v>
      </c>
      <c r="F15" s="89" t="s">
        <v>61</v>
      </c>
      <c r="G15" s="89" t="s">
        <v>200</v>
      </c>
      <c r="H15" s="84"/>
      <c r="I15" s="88">
        <f>I16</f>
        <v>103.5</v>
      </c>
      <c r="J15" s="88"/>
      <c r="K15" s="88"/>
    </row>
    <row r="16" spans="1:11" ht="76.5" customHeight="1" x14ac:dyDescent="0.2">
      <c r="A16" s="83" t="str">
        <f>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84" t="s">
        <v>35</v>
      </c>
      <c r="C16" s="84" t="s">
        <v>37</v>
      </c>
      <c r="D16" s="89" t="s">
        <v>135</v>
      </c>
      <c r="E16" s="89" t="s">
        <v>8</v>
      </c>
      <c r="F16" s="89" t="s">
        <v>61</v>
      </c>
      <c r="G16" s="89" t="s">
        <v>200</v>
      </c>
      <c r="H16" s="84" t="s">
        <v>63</v>
      </c>
      <c r="I16" s="88">
        <f>I17</f>
        <v>103.5</v>
      </c>
      <c r="J16" s="88"/>
      <c r="K16" s="88"/>
    </row>
    <row r="17" spans="1:11" ht="28.5" customHeight="1" x14ac:dyDescent="0.2">
      <c r="A17" s="83" t="str">
        <f>A14</f>
        <v>Расходы на выплаты персоналу государственных (муниципальных) органов</v>
      </c>
      <c r="B17" s="84" t="s">
        <v>35</v>
      </c>
      <c r="C17" s="84" t="s">
        <v>37</v>
      </c>
      <c r="D17" s="89" t="s">
        <v>135</v>
      </c>
      <c r="E17" s="89" t="s">
        <v>8</v>
      </c>
      <c r="F17" s="89" t="s">
        <v>61</v>
      </c>
      <c r="G17" s="89" t="s">
        <v>200</v>
      </c>
      <c r="H17" s="84" t="s">
        <v>64</v>
      </c>
      <c r="I17" s="88">
        <f>'Приложение 2'!J17</f>
        <v>103.5</v>
      </c>
      <c r="J17" s="88"/>
      <c r="K17" s="88"/>
    </row>
    <row r="18" spans="1:11" ht="63" customHeight="1" x14ac:dyDescent="0.2">
      <c r="A18" s="83" t="str">
        <f>'Приложение 2'!A18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18" s="85" t="s">
        <v>35</v>
      </c>
      <c r="C18" s="85" t="s">
        <v>42</v>
      </c>
      <c r="D18" s="89"/>
      <c r="E18" s="89"/>
      <c r="F18" s="89"/>
      <c r="G18" s="89"/>
      <c r="H18" s="90"/>
      <c r="I18" s="91">
        <f>I19+I32</f>
        <v>1289</v>
      </c>
      <c r="J18" s="91">
        <f>J19+J32</f>
        <v>788.90000000000009</v>
      </c>
      <c r="K18" s="91">
        <f>K19+K32</f>
        <v>794.00000000000011</v>
      </c>
    </row>
    <row r="19" spans="1:11" ht="55.5" customHeight="1" x14ac:dyDescent="0.2">
      <c r="A19" s="83" t="str">
        <f>A10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19" s="85" t="s">
        <v>35</v>
      </c>
      <c r="C19" s="85" t="s">
        <v>42</v>
      </c>
      <c r="D19" s="89">
        <v>65</v>
      </c>
      <c r="E19" s="89"/>
      <c r="F19" s="89"/>
      <c r="G19" s="89"/>
      <c r="H19" s="90"/>
      <c r="I19" s="88">
        <f>I20+I29</f>
        <v>1288.4000000000001</v>
      </c>
      <c r="J19" s="88">
        <f t="shared" ref="J19:K19" si="1">J20</f>
        <v>788.30000000000007</v>
      </c>
      <c r="K19" s="88">
        <f t="shared" si="1"/>
        <v>793.30000000000007</v>
      </c>
    </row>
    <row r="20" spans="1:11" ht="39.75" customHeight="1" x14ac:dyDescent="0.2">
      <c r="A20" s="83" t="str">
        <f>'Приложение 2'!A20</f>
        <v xml:space="preserve">Расходы в рамках обеспечения деятельности Администрации Трофимовщинского сельского поселения </v>
      </c>
      <c r="B20" s="84" t="s">
        <v>35</v>
      </c>
      <c r="C20" s="84" t="s">
        <v>42</v>
      </c>
      <c r="D20" s="89">
        <v>65</v>
      </c>
      <c r="E20" s="89">
        <v>2</v>
      </c>
      <c r="F20" s="89"/>
      <c r="G20" s="89"/>
      <c r="H20" s="90"/>
      <c r="I20" s="88">
        <f>I21+I24</f>
        <v>1109</v>
      </c>
      <c r="J20" s="88">
        <f>J21+J24</f>
        <v>788.30000000000007</v>
      </c>
      <c r="K20" s="88">
        <f>K21+K24</f>
        <v>793.30000000000007</v>
      </c>
    </row>
    <row r="21" spans="1:11" ht="38.25" x14ac:dyDescent="0.2">
      <c r="A21" s="83" t="s">
        <v>44</v>
      </c>
      <c r="B21" s="84" t="s">
        <v>35</v>
      </c>
      <c r="C21" s="84" t="s">
        <v>42</v>
      </c>
      <c r="D21" s="89">
        <v>65</v>
      </c>
      <c r="E21" s="89">
        <v>2</v>
      </c>
      <c r="F21" s="89" t="s">
        <v>61</v>
      </c>
      <c r="G21" s="89" t="s">
        <v>73</v>
      </c>
      <c r="H21" s="90"/>
      <c r="I21" s="88">
        <f t="shared" ref="I21:K22" si="2">I22</f>
        <v>843.5</v>
      </c>
      <c r="J21" s="88">
        <f t="shared" si="2"/>
        <v>716.1</v>
      </c>
      <c r="K21" s="88">
        <f t="shared" si="2"/>
        <v>716.1</v>
      </c>
    </row>
    <row r="22" spans="1:11" ht="76.5" x14ac:dyDescent="0.2">
      <c r="A22" s="83" t="s">
        <v>40</v>
      </c>
      <c r="B22" s="84" t="s">
        <v>35</v>
      </c>
      <c r="C22" s="84" t="s">
        <v>42</v>
      </c>
      <c r="D22" s="89">
        <v>65</v>
      </c>
      <c r="E22" s="89">
        <v>2</v>
      </c>
      <c r="F22" s="89" t="s">
        <v>61</v>
      </c>
      <c r="G22" s="89" t="s">
        <v>73</v>
      </c>
      <c r="H22" s="90" t="s">
        <v>63</v>
      </c>
      <c r="I22" s="88">
        <f t="shared" si="2"/>
        <v>843.5</v>
      </c>
      <c r="J22" s="88">
        <f t="shared" si="2"/>
        <v>716.1</v>
      </c>
      <c r="K22" s="88">
        <f t="shared" si="2"/>
        <v>716.1</v>
      </c>
    </row>
    <row r="23" spans="1:11" ht="29.25" customHeight="1" x14ac:dyDescent="0.2">
      <c r="A23" s="83" t="s">
        <v>41</v>
      </c>
      <c r="B23" s="84" t="s">
        <v>35</v>
      </c>
      <c r="C23" s="84" t="s">
        <v>42</v>
      </c>
      <c r="D23" s="89">
        <v>65</v>
      </c>
      <c r="E23" s="89">
        <v>2</v>
      </c>
      <c r="F23" s="89" t="s">
        <v>61</v>
      </c>
      <c r="G23" s="89" t="s">
        <v>73</v>
      </c>
      <c r="H23" s="90" t="s">
        <v>64</v>
      </c>
      <c r="I23" s="88">
        <f>'Приложение 2'!J23</f>
        <v>843.5</v>
      </c>
      <c r="J23" s="88">
        <f>'Приложение 2'!K23</f>
        <v>716.1</v>
      </c>
      <c r="K23" s="88">
        <f>'Приложение 2'!L23</f>
        <v>716.1</v>
      </c>
    </row>
    <row r="24" spans="1:11" ht="27" customHeight="1" x14ac:dyDescent="0.2">
      <c r="A24" s="83" t="str">
        <f>'Приложение 2'!A24</f>
        <v>Расходы на обеспечение выполнения функций органов местного самоуправления</v>
      </c>
      <c r="B24" s="84" t="s">
        <v>35</v>
      </c>
      <c r="C24" s="84" t="s">
        <v>42</v>
      </c>
      <c r="D24" s="89">
        <v>65</v>
      </c>
      <c r="E24" s="89">
        <v>2</v>
      </c>
      <c r="F24" s="89" t="s">
        <v>61</v>
      </c>
      <c r="G24" s="89" t="s">
        <v>74</v>
      </c>
      <c r="H24" s="90"/>
      <c r="I24" s="88">
        <f>+I25+I27</f>
        <v>265.5</v>
      </c>
      <c r="J24" s="88">
        <f>+J25+J27</f>
        <v>72.2</v>
      </c>
      <c r="K24" s="88">
        <f>+K25+K27</f>
        <v>77.2</v>
      </c>
    </row>
    <row r="25" spans="1:11" ht="38.25" x14ac:dyDescent="0.2">
      <c r="A25" s="83" t="s">
        <v>164</v>
      </c>
      <c r="B25" s="84" t="s">
        <v>35</v>
      </c>
      <c r="C25" s="84" t="s">
        <v>42</v>
      </c>
      <c r="D25" s="89">
        <v>65</v>
      </c>
      <c r="E25" s="89">
        <v>2</v>
      </c>
      <c r="F25" s="89" t="s">
        <v>61</v>
      </c>
      <c r="G25" s="89" t="s">
        <v>74</v>
      </c>
      <c r="H25" s="90" t="s">
        <v>65</v>
      </c>
      <c r="I25" s="88">
        <f t="shared" ref="I25:K25" si="3">I26</f>
        <v>265.39999999999998</v>
      </c>
      <c r="J25" s="88">
        <f t="shared" si="3"/>
        <v>70.2</v>
      </c>
      <c r="K25" s="88">
        <f t="shared" si="3"/>
        <v>75.2</v>
      </c>
    </row>
    <row r="26" spans="1:11" ht="38.25" x14ac:dyDescent="0.2">
      <c r="A26" s="83" t="s">
        <v>43</v>
      </c>
      <c r="B26" s="84" t="s">
        <v>35</v>
      </c>
      <c r="C26" s="84" t="s">
        <v>42</v>
      </c>
      <c r="D26" s="89">
        <v>65</v>
      </c>
      <c r="E26" s="89">
        <v>2</v>
      </c>
      <c r="F26" s="89" t="s">
        <v>61</v>
      </c>
      <c r="G26" s="89" t="s">
        <v>74</v>
      </c>
      <c r="H26" s="90" t="s">
        <v>66</v>
      </c>
      <c r="I26" s="88">
        <f>'Приложение 2'!J26</f>
        <v>265.39999999999998</v>
      </c>
      <c r="J26" s="88">
        <f>'Приложение 2'!K26</f>
        <v>70.2</v>
      </c>
      <c r="K26" s="88">
        <f>'Приложение 2'!L26</f>
        <v>75.2</v>
      </c>
    </row>
    <row r="27" spans="1:11" x14ac:dyDescent="0.2">
      <c r="A27" s="83" t="s">
        <v>45</v>
      </c>
      <c r="B27" s="84" t="s">
        <v>35</v>
      </c>
      <c r="C27" s="84" t="s">
        <v>42</v>
      </c>
      <c r="D27" s="89">
        <v>65</v>
      </c>
      <c r="E27" s="89">
        <v>2</v>
      </c>
      <c r="F27" s="89" t="s">
        <v>61</v>
      </c>
      <c r="G27" s="89" t="s">
        <v>74</v>
      </c>
      <c r="H27" s="90" t="s">
        <v>67</v>
      </c>
      <c r="I27" s="88">
        <f t="shared" ref="I27" si="4">I28</f>
        <v>0.1</v>
      </c>
      <c r="J27" s="88">
        <f>J28</f>
        <v>2</v>
      </c>
      <c r="K27" s="88">
        <f>K28</f>
        <v>2</v>
      </c>
    </row>
    <row r="28" spans="1:11" x14ac:dyDescent="0.2">
      <c r="A28" s="83" t="s">
        <v>46</v>
      </c>
      <c r="B28" s="84" t="s">
        <v>35</v>
      </c>
      <c r="C28" s="84" t="s">
        <v>42</v>
      </c>
      <c r="D28" s="89">
        <v>65</v>
      </c>
      <c r="E28" s="89">
        <v>2</v>
      </c>
      <c r="F28" s="89" t="s">
        <v>61</v>
      </c>
      <c r="G28" s="89" t="s">
        <v>74</v>
      </c>
      <c r="H28" s="90" t="s">
        <v>68</v>
      </c>
      <c r="I28" s="88">
        <f>'Приложение 2'!J28</f>
        <v>0.1</v>
      </c>
      <c r="J28" s="88">
        <f>'Приложение 2'!K28</f>
        <v>2</v>
      </c>
      <c r="K28" s="88">
        <f>'Приложение 2'!L28</f>
        <v>2</v>
      </c>
    </row>
    <row r="29" spans="1:11" ht="63.75" customHeight="1" x14ac:dyDescent="0.2">
      <c r="A29" s="83" t="str">
        <f>'Приложение 2'!A29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9" s="84" t="s">
        <v>35</v>
      </c>
      <c r="C29" s="84" t="s">
        <v>42</v>
      </c>
      <c r="D29" s="89" t="s">
        <v>135</v>
      </c>
      <c r="E29" s="89" t="s">
        <v>9</v>
      </c>
      <c r="F29" s="89" t="s">
        <v>61</v>
      </c>
      <c r="G29" s="89" t="s">
        <v>200</v>
      </c>
      <c r="H29" s="90"/>
      <c r="I29" s="88">
        <f>I30</f>
        <v>179.4</v>
      </c>
      <c r="J29" s="88"/>
      <c r="K29" s="88"/>
    </row>
    <row r="30" spans="1:11" ht="77.25" customHeight="1" x14ac:dyDescent="0.2">
      <c r="A30" s="83" t="str">
        <f>'Приложение 2'!A30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0" s="84" t="s">
        <v>35</v>
      </c>
      <c r="C30" s="84" t="s">
        <v>42</v>
      </c>
      <c r="D30" s="89" t="s">
        <v>135</v>
      </c>
      <c r="E30" s="89" t="s">
        <v>9</v>
      </c>
      <c r="F30" s="89" t="s">
        <v>61</v>
      </c>
      <c r="G30" s="89" t="s">
        <v>200</v>
      </c>
      <c r="H30" s="90" t="s">
        <v>63</v>
      </c>
      <c r="I30" s="88">
        <f>I31</f>
        <v>179.4</v>
      </c>
      <c r="J30" s="88"/>
      <c r="K30" s="88"/>
    </row>
    <row r="31" spans="1:11" ht="28.5" customHeight="1" x14ac:dyDescent="0.2">
      <c r="A31" s="83" t="str">
        <f>'Приложение 2'!A31</f>
        <v>Расходы на выплаты персоналу государственных (муниципальных) органов</v>
      </c>
      <c r="B31" s="84" t="s">
        <v>35</v>
      </c>
      <c r="C31" s="84" t="s">
        <v>42</v>
      </c>
      <c r="D31" s="89" t="s">
        <v>135</v>
      </c>
      <c r="E31" s="89" t="s">
        <v>9</v>
      </c>
      <c r="F31" s="89" t="s">
        <v>61</v>
      </c>
      <c r="G31" s="89" t="s">
        <v>200</v>
      </c>
      <c r="H31" s="90" t="s">
        <v>64</v>
      </c>
      <c r="I31" s="88">
        <f>'Приложение 2'!J31</f>
        <v>179.4</v>
      </c>
      <c r="J31" s="88"/>
      <c r="K31" s="88"/>
    </row>
    <row r="32" spans="1:11" ht="63.75" x14ac:dyDescent="0.2">
      <c r="A32" s="83" t="s">
        <v>157</v>
      </c>
      <c r="B32" s="84" t="s">
        <v>35</v>
      </c>
      <c r="C32" s="84" t="s">
        <v>42</v>
      </c>
      <c r="D32" s="89">
        <v>89</v>
      </c>
      <c r="E32" s="89"/>
      <c r="F32" s="89"/>
      <c r="G32" s="89"/>
      <c r="H32" s="90"/>
      <c r="I32" s="88">
        <f t="shared" ref="I32:K33" si="5">I33</f>
        <v>0.6</v>
      </c>
      <c r="J32" s="88">
        <f t="shared" si="5"/>
        <v>0.6</v>
      </c>
      <c r="K32" s="88">
        <f t="shared" si="5"/>
        <v>0.7</v>
      </c>
    </row>
    <row r="33" spans="1:11" ht="78" customHeight="1" x14ac:dyDescent="0.2">
      <c r="A33" s="83" t="str">
        <f>'Приложение 2'!A33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33" s="84" t="s">
        <v>35</v>
      </c>
      <c r="C33" s="84" t="s">
        <v>42</v>
      </c>
      <c r="D33" s="89">
        <v>89</v>
      </c>
      <c r="E33" s="89">
        <v>1</v>
      </c>
      <c r="F33" s="89"/>
      <c r="G33" s="89"/>
      <c r="H33" s="90"/>
      <c r="I33" s="88">
        <f>I34</f>
        <v>0.6</v>
      </c>
      <c r="J33" s="88">
        <f t="shared" si="5"/>
        <v>0.6</v>
      </c>
      <c r="K33" s="88">
        <f t="shared" si="5"/>
        <v>0.7</v>
      </c>
    </row>
    <row r="34" spans="1:11" ht="114.75" x14ac:dyDescent="0.2">
      <c r="A34" s="83" t="s">
        <v>32</v>
      </c>
      <c r="B34" s="84" t="s">
        <v>35</v>
      </c>
      <c r="C34" s="84" t="s">
        <v>42</v>
      </c>
      <c r="D34" s="89">
        <v>89</v>
      </c>
      <c r="E34" s="89">
        <v>1</v>
      </c>
      <c r="F34" s="89" t="s">
        <v>61</v>
      </c>
      <c r="G34" s="89" t="s">
        <v>75</v>
      </c>
      <c r="H34" s="90"/>
      <c r="I34" s="93">
        <f t="shared" ref="I34:K35" si="6">I35</f>
        <v>0.6</v>
      </c>
      <c r="J34" s="93">
        <f t="shared" si="6"/>
        <v>0.6</v>
      </c>
      <c r="K34" s="93">
        <f t="shared" si="6"/>
        <v>0.7</v>
      </c>
    </row>
    <row r="35" spans="1:11" ht="38.25" x14ac:dyDescent="0.2">
      <c r="A35" s="83" t="s">
        <v>164</v>
      </c>
      <c r="B35" s="84" t="s">
        <v>35</v>
      </c>
      <c r="C35" s="84" t="s">
        <v>42</v>
      </c>
      <c r="D35" s="89">
        <v>89</v>
      </c>
      <c r="E35" s="89">
        <v>1</v>
      </c>
      <c r="F35" s="89" t="s">
        <v>61</v>
      </c>
      <c r="G35" s="89" t="s">
        <v>75</v>
      </c>
      <c r="H35" s="90" t="s">
        <v>65</v>
      </c>
      <c r="I35" s="93">
        <f t="shared" si="6"/>
        <v>0.6</v>
      </c>
      <c r="J35" s="93">
        <f t="shared" si="6"/>
        <v>0.6</v>
      </c>
      <c r="K35" s="93">
        <f t="shared" si="6"/>
        <v>0.7</v>
      </c>
    </row>
    <row r="36" spans="1:11" ht="38.25" x14ac:dyDescent="0.2">
      <c r="A36" s="83" t="s">
        <v>43</v>
      </c>
      <c r="B36" s="84" t="s">
        <v>35</v>
      </c>
      <c r="C36" s="84" t="s">
        <v>42</v>
      </c>
      <c r="D36" s="89">
        <v>89</v>
      </c>
      <c r="E36" s="89">
        <v>1</v>
      </c>
      <c r="F36" s="89" t="s">
        <v>61</v>
      </c>
      <c r="G36" s="89" t="s">
        <v>75</v>
      </c>
      <c r="H36" s="90" t="s">
        <v>66</v>
      </c>
      <c r="I36" s="93">
        <f>'Приложение 2'!J36</f>
        <v>0.6</v>
      </c>
      <c r="J36" s="93">
        <f>'Приложение 2'!K36</f>
        <v>0.6</v>
      </c>
      <c r="K36" s="93">
        <f>'Приложение 2'!L36</f>
        <v>0.7</v>
      </c>
    </row>
    <row r="37" spans="1:11" x14ac:dyDescent="0.2">
      <c r="A37" s="83" t="s">
        <v>48</v>
      </c>
      <c r="B37" s="85" t="s">
        <v>35</v>
      </c>
      <c r="C37" s="85" t="s">
        <v>18</v>
      </c>
      <c r="D37" s="89"/>
      <c r="E37" s="89"/>
      <c r="F37" s="89"/>
      <c r="G37" s="89"/>
      <c r="H37" s="87"/>
      <c r="I37" s="91">
        <f t="shared" ref="I37:K39" si="7">I38</f>
        <v>5</v>
      </c>
      <c r="J37" s="91">
        <f t="shared" si="7"/>
        <v>5</v>
      </c>
      <c r="K37" s="88">
        <f t="shared" si="7"/>
        <v>5</v>
      </c>
    </row>
    <row r="38" spans="1:11" ht="64.5" customHeight="1" x14ac:dyDescent="0.2">
      <c r="A38" s="83" t="str">
        <f>A32</f>
        <v>Непрограммные расходы главных распорядителей  средств бюджета  Трофимовщинского сельского поселения Ромодановского муниципального района Республики Мордовия</v>
      </c>
      <c r="B38" s="84" t="s">
        <v>35</v>
      </c>
      <c r="C38" s="84" t="s">
        <v>18</v>
      </c>
      <c r="D38" s="89" t="s">
        <v>76</v>
      </c>
      <c r="E38" s="89"/>
      <c r="F38" s="89"/>
      <c r="G38" s="89"/>
      <c r="H38" s="90"/>
      <c r="I38" s="88">
        <f t="shared" si="7"/>
        <v>5</v>
      </c>
      <c r="J38" s="88">
        <f t="shared" si="7"/>
        <v>5</v>
      </c>
      <c r="K38" s="88">
        <f t="shared" si="7"/>
        <v>5</v>
      </c>
    </row>
    <row r="39" spans="1:11" ht="81" customHeight="1" x14ac:dyDescent="0.2">
      <c r="A39" s="83" t="str">
        <f>'Приложение 2'!A39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39" s="84" t="s">
        <v>35</v>
      </c>
      <c r="C39" s="84" t="s">
        <v>18</v>
      </c>
      <c r="D39" s="89" t="s">
        <v>76</v>
      </c>
      <c r="E39" s="89" t="s">
        <v>8</v>
      </c>
      <c r="F39" s="89"/>
      <c r="G39" s="89"/>
      <c r="H39" s="90"/>
      <c r="I39" s="88">
        <f t="shared" si="7"/>
        <v>5</v>
      </c>
      <c r="J39" s="88">
        <f t="shared" si="7"/>
        <v>5</v>
      </c>
      <c r="K39" s="88">
        <f t="shared" si="7"/>
        <v>5</v>
      </c>
    </row>
    <row r="40" spans="1:11" ht="50.25" customHeight="1" x14ac:dyDescent="0.2">
      <c r="A40" s="83" t="str">
        <f>'Приложение 2'!A40</f>
        <v>Резервный фонд администрации Трофимовщинского сельского поселени Ромодановского муниципального района Республики Мордовия</v>
      </c>
      <c r="B40" s="84" t="s">
        <v>35</v>
      </c>
      <c r="C40" s="84" t="s">
        <v>18</v>
      </c>
      <c r="D40" s="89" t="s">
        <v>76</v>
      </c>
      <c r="E40" s="89" t="s">
        <v>8</v>
      </c>
      <c r="F40" s="89" t="s">
        <v>61</v>
      </c>
      <c r="G40" s="89" t="s">
        <v>78</v>
      </c>
      <c r="H40" s="90"/>
      <c r="I40" s="88">
        <f>I42</f>
        <v>5</v>
      </c>
      <c r="J40" s="88">
        <f>J42</f>
        <v>5</v>
      </c>
      <c r="K40" s="88">
        <f>K42</f>
        <v>5</v>
      </c>
    </row>
    <row r="41" spans="1:11" x14ac:dyDescent="0.2">
      <c r="A41" s="83" t="s">
        <v>45</v>
      </c>
      <c r="B41" s="84" t="s">
        <v>35</v>
      </c>
      <c r="C41" s="84" t="s">
        <v>18</v>
      </c>
      <c r="D41" s="89" t="s">
        <v>76</v>
      </c>
      <c r="E41" s="89" t="s">
        <v>8</v>
      </c>
      <c r="F41" s="89" t="s">
        <v>61</v>
      </c>
      <c r="G41" s="89" t="s">
        <v>78</v>
      </c>
      <c r="H41" s="90" t="s">
        <v>67</v>
      </c>
      <c r="I41" s="88">
        <f>I42</f>
        <v>5</v>
      </c>
      <c r="J41" s="88">
        <f>J42</f>
        <v>5</v>
      </c>
      <c r="K41" s="88">
        <f>K42</f>
        <v>5</v>
      </c>
    </row>
    <row r="42" spans="1:11" ht="12" customHeight="1" x14ac:dyDescent="0.2">
      <c r="A42" s="83" t="s">
        <v>49</v>
      </c>
      <c r="B42" s="84" t="s">
        <v>35</v>
      </c>
      <c r="C42" s="84" t="s">
        <v>50</v>
      </c>
      <c r="D42" s="89" t="s">
        <v>76</v>
      </c>
      <c r="E42" s="89" t="s">
        <v>8</v>
      </c>
      <c r="F42" s="89" t="s">
        <v>61</v>
      </c>
      <c r="G42" s="89" t="s">
        <v>78</v>
      </c>
      <c r="H42" s="90" t="s">
        <v>69</v>
      </c>
      <c r="I42" s="88">
        <f>'Приложение 2'!J42</f>
        <v>5</v>
      </c>
      <c r="J42" s="88">
        <f>'Приложение 2'!K42</f>
        <v>5</v>
      </c>
      <c r="K42" s="88">
        <f>'Приложение 2'!L42</f>
        <v>5</v>
      </c>
    </row>
    <row r="43" spans="1:11" ht="15" customHeight="1" x14ac:dyDescent="0.2">
      <c r="A43" s="83" t="str">
        <f>'Приложение 2'!A43</f>
        <v>Другие общегосударственные вопросы</v>
      </c>
      <c r="B43" s="84" t="s">
        <v>35</v>
      </c>
      <c r="C43" s="84" t="s">
        <v>160</v>
      </c>
      <c r="D43" s="89"/>
      <c r="E43" s="89"/>
      <c r="F43" s="89"/>
      <c r="G43" s="89"/>
      <c r="H43" s="90"/>
      <c r="I43" s="88">
        <f>I44</f>
        <v>18</v>
      </c>
      <c r="J43" s="88"/>
      <c r="K43" s="88"/>
    </row>
    <row r="44" spans="1:11" ht="63" customHeight="1" x14ac:dyDescent="0.2">
      <c r="A44" s="83" t="str">
        <f>'Приложение 2'!A44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44" s="84" t="s">
        <v>35</v>
      </c>
      <c r="C44" s="84" t="s">
        <v>160</v>
      </c>
      <c r="D44" s="89" t="s">
        <v>76</v>
      </c>
      <c r="E44" s="89"/>
      <c r="F44" s="89"/>
      <c r="G44" s="89"/>
      <c r="H44" s="90"/>
      <c r="I44" s="88">
        <f>I45</f>
        <v>18</v>
      </c>
      <c r="J44" s="88"/>
      <c r="K44" s="88"/>
    </row>
    <row r="45" spans="1:11" ht="76.5" customHeight="1" x14ac:dyDescent="0.2">
      <c r="A45" s="83" t="str">
        <f>'Приложение 2'!A45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45" s="84" t="s">
        <v>35</v>
      </c>
      <c r="C45" s="84" t="s">
        <v>160</v>
      </c>
      <c r="D45" s="89" t="s">
        <v>76</v>
      </c>
      <c r="E45" s="89" t="s">
        <v>8</v>
      </c>
      <c r="F45" s="89"/>
      <c r="G45" s="89"/>
      <c r="H45" s="90"/>
      <c r="I45" s="88">
        <f>I46</f>
        <v>18</v>
      </c>
      <c r="J45" s="88"/>
      <c r="K45" s="88"/>
    </row>
    <row r="46" spans="1:11" ht="27" customHeight="1" x14ac:dyDescent="0.2">
      <c r="A46" s="83" t="str">
        <f>'Приложение 2'!A46</f>
        <v>Мероприятия связанные с муниципальным управлением</v>
      </c>
      <c r="B46" s="84" t="s">
        <v>35</v>
      </c>
      <c r="C46" s="84" t="s">
        <v>160</v>
      </c>
      <c r="D46" s="89" t="s">
        <v>76</v>
      </c>
      <c r="E46" s="89" t="s">
        <v>8</v>
      </c>
      <c r="F46" s="89" t="s">
        <v>61</v>
      </c>
      <c r="G46" s="89" t="s">
        <v>207</v>
      </c>
      <c r="H46" s="90"/>
      <c r="I46" s="88">
        <f>I47</f>
        <v>18</v>
      </c>
      <c r="J46" s="88"/>
      <c r="K46" s="88"/>
    </row>
    <row r="47" spans="1:11" ht="15.75" customHeight="1" x14ac:dyDescent="0.2">
      <c r="A47" s="83" t="str">
        <f>'Приложение 2'!A47</f>
        <v>Иные бюджетные ассигнования</v>
      </c>
      <c r="B47" s="84" t="s">
        <v>35</v>
      </c>
      <c r="C47" s="84" t="s">
        <v>160</v>
      </c>
      <c r="D47" s="89" t="s">
        <v>76</v>
      </c>
      <c r="E47" s="89" t="s">
        <v>8</v>
      </c>
      <c r="F47" s="89" t="s">
        <v>61</v>
      </c>
      <c r="G47" s="89" t="s">
        <v>207</v>
      </c>
      <c r="H47" s="90" t="s">
        <v>67</v>
      </c>
      <c r="I47" s="88">
        <f>I48</f>
        <v>18</v>
      </c>
      <c r="J47" s="88"/>
      <c r="K47" s="88"/>
    </row>
    <row r="48" spans="1:11" ht="15.75" customHeight="1" x14ac:dyDescent="0.2">
      <c r="A48" s="83" t="str">
        <f>'Приложение 2'!A48</f>
        <v>Уплата налогов, сборов и иных платежей</v>
      </c>
      <c r="B48" s="84" t="s">
        <v>35</v>
      </c>
      <c r="C48" s="84" t="s">
        <v>160</v>
      </c>
      <c r="D48" s="89" t="s">
        <v>76</v>
      </c>
      <c r="E48" s="89" t="s">
        <v>8</v>
      </c>
      <c r="F48" s="89" t="s">
        <v>61</v>
      </c>
      <c r="G48" s="89" t="s">
        <v>207</v>
      </c>
      <c r="H48" s="90" t="s">
        <v>68</v>
      </c>
      <c r="I48" s="88">
        <f>'Приложение 2'!J48</f>
        <v>18</v>
      </c>
      <c r="J48" s="88"/>
      <c r="K48" s="88"/>
    </row>
    <row r="49" spans="1:11" x14ac:dyDescent="0.2">
      <c r="A49" s="78" t="s">
        <v>116</v>
      </c>
      <c r="B49" s="79" t="s">
        <v>37</v>
      </c>
      <c r="C49" s="84"/>
      <c r="D49" s="89"/>
      <c r="E49" s="89"/>
      <c r="F49" s="89"/>
      <c r="G49" s="89"/>
      <c r="H49" s="90"/>
      <c r="I49" s="88">
        <f>I50</f>
        <v>160.1</v>
      </c>
      <c r="J49" s="88">
        <f t="shared" ref="J49:K49" si="8">J50</f>
        <v>173.9</v>
      </c>
      <c r="K49" s="88">
        <f t="shared" si="8"/>
        <v>180.2</v>
      </c>
    </row>
    <row r="50" spans="1:11" ht="25.5" customHeight="1" x14ac:dyDescent="0.2">
      <c r="A50" s="83" t="s">
        <v>165</v>
      </c>
      <c r="B50" s="84" t="s">
        <v>37</v>
      </c>
      <c r="C50" s="84" t="s">
        <v>51</v>
      </c>
      <c r="D50" s="89"/>
      <c r="E50" s="89"/>
      <c r="F50" s="89"/>
      <c r="G50" s="89"/>
      <c r="H50" s="90"/>
      <c r="I50" s="88">
        <f t="shared" ref="I50:K56" si="9">I51</f>
        <v>160.1</v>
      </c>
      <c r="J50" s="88">
        <f t="shared" si="9"/>
        <v>173.9</v>
      </c>
      <c r="K50" s="88">
        <f t="shared" si="9"/>
        <v>180.2</v>
      </c>
    </row>
    <row r="51" spans="1:11" ht="63" customHeight="1" x14ac:dyDescent="0.2">
      <c r="A51" s="83" t="str">
        <f>'Приложение 2'!A51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51" s="84" t="s">
        <v>37</v>
      </c>
      <c r="C51" s="84" t="s">
        <v>51</v>
      </c>
      <c r="D51" s="89" t="s">
        <v>76</v>
      </c>
      <c r="E51" s="89"/>
      <c r="F51" s="89"/>
      <c r="G51" s="89"/>
      <c r="H51" s="90"/>
      <c r="I51" s="88">
        <f>I52</f>
        <v>160.1</v>
      </c>
      <c r="J51" s="88">
        <f t="shared" si="9"/>
        <v>173.9</v>
      </c>
      <c r="K51" s="88">
        <f t="shared" si="9"/>
        <v>180.2</v>
      </c>
    </row>
    <row r="52" spans="1:11" ht="78" customHeight="1" x14ac:dyDescent="0.2">
      <c r="A52" s="83" t="str">
        <f>'Приложение 2'!A52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52" s="84" t="s">
        <v>37</v>
      </c>
      <c r="C52" s="84" t="s">
        <v>51</v>
      </c>
      <c r="D52" s="89" t="s">
        <v>76</v>
      </c>
      <c r="E52" s="89" t="s">
        <v>8</v>
      </c>
      <c r="F52" s="89"/>
      <c r="G52" s="89"/>
      <c r="H52" s="90"/>
      <c r="I52" s="88">
        <f>I53</f>
        <v>160.1</v>
      </c>
      <c r="J52" s="88">
        <f>J53</f>
        <v>173.9</v>
      </c>
      <c r="K52" s="88">
        <f>K53</f>
        <v>180.2</v>
      </c>
    </row>
    <row r="53" spans="1:11" ht="80.25" customHeight="1" x14ac:dyDescent="0.2">
      <c r="A53" s="83" t="str">
        <f>'Приложение 2'!A53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53" s="84" t="s">
        <v>37</v>
      </c>
      <c r="C53" s="84" t="s">
        <v>51</v>
      </c>
      <c r="D53" s="89" t="s">
        <v>76</v>
      </c>
      <c r="E53" s="89" t="s">
        <v>8</v>
      </c>
      <c r="F53" s="89" t="s">
        <v>61</v>
      </c>
      <c r="G53" s="89" t="s">
        <v>117</v>
      </c>
      <c r="H53" s="90"/>
      <c r="I53" s="88">
        <f>I56+I54</f>
        <v>160.1</v>
      </c>
      <c r="J53" s="88">
        <f t="shared" ref="J53:K53" si="10">J56+J54</f>
        <v>173.9</v>
      </c>
      <c r="K53" s="88">
        <f t="shared" si="10"/>
        <v>180.2</v>
      </c>
    </row>
    <row r="54" spans="1:11" ht="76.5" x14ac:dyDescent="0.2">
      <c r="A54" s="83" t="s">
        <v>40</v>
      </c>
      <c r="B54" s="84" t="s">
        <v>37</v>
      </c>
      <c r="C54" s="84" t="s">
        <v>51</v>
      </c>
      <c r="D54" s="89" t="s">
        <v>76</v>
      </c>
      <c r="E54" s="89" t="s">
        <v>8</v>
      </c>
      <c r="F54" s="89" t="s">
        <v>61</v>
      </c>
      <c r="G54" s="89" t="s">
        <v>117</v>
      </c>
      <c r="H54" s="90" t="s">
        <v>63</v>
      </c>
      <c r="I54" s="88">
        <f>I55</f>
        <v>157.1</v>
      </c>
      <c r="J54" s="88">
        <f t="shared" ref="J54:K54" si="11">J55</f>
        <v>169.9</v>
      </c>
      <c r="K54" s="88">
        <f t="shared" si="11"/>
        <v>176.2</v>
      </c>
    </row>
    <row r="55" spans="1:11" ht="30" customHeight="1" x14ac:dyDescent="0.2">
      <c r="A55" s="83" t="s">
        <v>41</v>
      </c>
      <c r="B55" s="84" t="s">
        <v>37</v>
      </c>
      <c r="C55" s="84" t="s">
        <v>51</v>
      </c>
      <c r="D55" s="89" t="s">
        <v>76</v>
      </c>
      <c r="E55" s="89" t="s">
        <v>8</v>
      </c>
      <c r="F55" s="89" t="s">
        <v>61</v>
      </c>
      <c r="G55" s="89" t="s">
        <v>117</v>
      </c>
      <c r="H55" s="90" t="s">
        <v>64</v>
      </c>
      <c r="I55" s="88">
        <f>'Приложение 2'!J55</f>
        <v>157.1</v>
      </c>
      <c r="J55" s="88">
        <f>'Приложение 2'!K55</f>
        <v>169.9</v>
      </c>
      <c r="K55" s="88">
        <f>'Приложение 2'!L55</f>
        <v>176.2</v>
      </c>
    </row>
    <row r="56" spans="1:11" ht="38.25" x14ac:dyDescent="0.2">
      <c r="A56" s="83" t="s">
        <v>164</v>
      </c>
      <c r="B56" s="84" t="s">
        <v>37</v>
      </c>
      <c r="C56" s="84" t="s">
        <v>51</v>
      </c>
      <c r="D56" s="89" t="s">
        <v>76</v>
      </c>
      <c r="E56" s="89" t="s">
        <v>8</v>
      </c>
      <c r="F56" s="89" t="s">
        <v>61</v>
      </c>
      <c r="G56" s="89" t="s">
        <v>117</v>
      </c>
      <c r="H56" s="90" t="s">
        <v>65</v>
      </c>
      <c r="I56" s="88">
        <f t="shared" ref="I56" si="12">I57</f>
        <v>3</v>
      </c>
      <c r="J56" s="88">
        <f t="shared" si="9"/>
        <v>4</v>
      </c>
      <c r="K56" s="88">
        <f t="shared" si="9"/>
        <v>4</v>
      </c>
    </row>
    <row r="57" spans="1:11" ht="38.25" x14ac:dyDescent="0.2">
      <c r="A57" s="83" t="s">
        <v>43</v>
      </c>
      <c r="B57" s="84" t="s">
        <v>37</v>
      </c>
      <c r="C57" s="84" t="s">
        <v>51</v>
      </c>
      <c r="D57" s="89" t="s">
        <v>76</v>
      </c>
      <c r="E57" s="89" t="s">
        <v>8</v>
      </c>
      <c r="F57" s="89" t="s">
        <v>61</v>
      </c>
      <c r="G57" s="89" t="s">
        <v>117</v>
      </c>
      <c r="H57" s="90" t="s">
        <v>66</v>
      </c>
      <c r="I57" s="88">
        <f>'Приложение 2'!J57</f>
        <v>3</v>
      </c>
      <c r="J57" s="88">
        <f>'Приложение 2'!K57</f>
        <v>4</v>
      </c>
      <c r="K57" s="88">
        <f>'Приложение 2'!L57</f>
        <v>4</v>
      </c>
    </row>
    <row r="58" spans="1:11" ht="17.25" customHeight="1" x14ac:dyDescent="0.2">
      <c r="A58" s="78" t="s">
        <v>52</v>
      </c>
      <c r="B58" s="84" t="s">
        <v>42</v>
      </c>
      <c r="C58" s="84"/>
      <c r="D58" s="89"/>
      <c r="E58" s="89"/>
      <c r="F58" s="89"/>
      <c r="G58" s="89"/>
      <c r="H58" s="90"/>
      <c r="I58" s="88">
        <f>I59+I65</f>
        <v>262</v>
      </c>
      <c r="J58" s="88">
        <f>J59</f>
        <v>235</v>
      </c>
      <c r="K58" s="88">
        <f>K59</f>
        <v>245</v>
      </c>
    </row>
    <row r="59" spans="1:11" ht="17.25" customHeight="1" x14ac:dyDescent="0.2">
      <c r="A59" s="83" t="s">
        <v>54</v>
      </c>
      <c r="B59" s="84" t="s">
        <v>42</v>
      </c>
      <c r="C59" s="84" t="s">
        <v>55</v>
      </c>
      <c r="D59" s="89"/>
      <c r="E59" s="89"/>
      <c r="F59" s="89"/>
      <c r="G59" s="89"/>
      <c r="H59" s="90"/>
      <c r="I59" s="88">
        <f t="shared" ref="I59:I63" si="13">I60</f>
        <v>222</v>
      </c>
      <c r="J59" s="88">
        <f t="shared" ref="J59:K59" si="14">J60</f>
        <v>235</v>
      </c>
      <c r="K59" s="88">
        <f t="shared" si="14"/>
        <v>245</v>
      </c>
    </row>
    <row r="60" spans="1:11" ht="66" customHeight="1" x14ac:dyDescent="0.2">
      <c r="A60" s="96" t="str">
        <f>'Приложение 2'!A60</f>
        <v>Муниципальная программа «Комплексного развития транспортной инфраструктуры Трофимовщинского  сельского поселения Ромодановского муниципального района Республики Мордовия на 2018- 2030 года"</v>
      </c>
      <c r="B60" s="84" t="s">
        <v>42</v>
      </c>
      <c r="C60" s="84" t="s">
        <v>55</v>
      </c>
      <c r="D60" s="89" t="s">
        <v>160</v>
      </c>
      <c r="E60" s="89"/>
      <c r="F60" s="89"/>
      <c r="G60" s="89"/>
      <c r="H60" s="90"/>
      <c r="I60" s="88">
        <f>I61</f>
        <v>222</v>
      </c>
      <c r="J60" s="88">
        <f>J61</f>
        <v>235</v>
      </c>
      <c r="K60" s="88">
        <f>K61</f>
        <v>245</v>
      </c>
    </row>
    <row r="61" spans="1:11" ht="63.75" customHeight="1" x14ac:dyDescent="0.2">
      <c r="A61" s="96" t="s">
        <v>137</v>
      </c>
      <c r="B61" s="84" t="s">
        <v>42</v>
      </c>
      <c r="C61" s="84" t="s">
        <v>55</v>
      </c>
      <c r="D61" s="89" t="s">
        <v>160</v>
      </c>
      <c r="E61" s="89" t="s">
        <v>77</v>
      </c>
      <c r="F61" s="89" t="s">
        <v>35</v>
      </c>
      <c r="G61" s="89"/>
      <c r="H61" s="90"/>
      <c r="I61" s="88">
        <f t="shared" ref="I61:K61" si="15">I62</f>
        <v>222</v>
      </c>
      <c r="J61" s="88">
        <f t="shared" si="15"/>
        <v>235</v>
      </c>
      <c r="K61" s="88">
        <f t="shared" si="15"/>
        <v>245</v>
      </c>
    </row>
    <row r="62" spans="1:11" ht="244.5" customHeight="1" x14ac:dyDescent="0.2">
      <c r="A62" s="96" t="str">
        <f>'Приложение 2'!A62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62" s="84" t="s">
        <v>42</v>
      </c>
      <c r="C62" s="84" t="s">
        <v>55</v>
      </c>
      <c r="D62" s="89" t="s">
        <v>160</v>
      </c>
      <c r="E62" s="89" t="s">
        <v>77</v>
      </c>
      <c r="F62" s="89" t="s">
        <v>35</v>
      </c>
      <c r="G62" s="89" t="s">
        <v>202</v>
      </c>
      <c r="H62" s="90"/>
      <c r="I62" s="88">
        <f t="shared" si="13"/>
        <v>222</v>
      </c>
      <c r="J62" s="88">
        <f>J63</f>
        <v>235</v>
      </c>
      <c r="K62" s="88">
        <f t="shared" ref="K62" si="16">K63</f>
        <v>245</v>
      </c>
    </row>
    <row r="63" spans="1:11" ht="38.25" x14ac:dyDescent="0.2">
      <c r="A63" s="83" t="s">
        <v>164</v>
      </c>
      <c r="B63" s="84" t="s">
        <v>42</v>
      </c>
      <c r="C63" s="84" t="s">
        <v>55</v>
      </c>
      <c r="D63" s="89" t="s">
        <v>160</v>
      </c>
      <c r="E63" s="89" t="s">
        <v>77</v>
      </c>
      <c r="F63" s="89" t="s">
        <v>35</v>
      </c>
      <c r="G63" s="89" t="s">
        <v>202</v>
      </c>
      <c r="H63" s="90" t="s">
        <v>65</v>
      </c>
      <c r="I63" s="88">
        <f t="shared" si="13"/>
        <v>222</v>
      </c>
      <c r="J63" s="88">
        <f t="shared" ref="J63:K63" si="17">J64</f>
        <v>235</v>
      </c>
      <c r="K63" s="88">
        <f t="shared" si="17"/>
        <v>245</v>
      </c>
    </row>
    <row r="64" spans="1:11" ht="38.25" x14ac:dyDescent="0.2">
      <c r="A64" s="83" t="s">
        <v>43</v>
      </c>
      <c r="B64" s="84" t="s">
        <v>42</v>
      </c>
      <c r="C64" s="84" t="s">
        <v>55</v>
      </c>
      <c r="D64" s="89" t="s">
        <v>160</v>
      </c>
      <c r="E64" s="89" t="s">
        <v>77</v>
      </c>
      <c r="F64" s="89" t="s">
        <v>35</v>
      </c>
      <c r="G64" s="89" t="s">
        <v>202</v>
      </c>
      <c r="H64" s="90" t="s">
        <v>66</v>
      </c>
      <c r="I64" s="88">
        <f>'Приложение 2'!J64</f>
        <v>222</v>
      </c>
      <c r="J64" s="88">
        <f>'Приложение 2'!K64</f>
        <v>235</v>
      </c>
      <c r="K64" s="88">
        <f>'Приложение 2'!L64</f>
        <v>245</v>
      </c>
    </row>
    <row r="65" spans="1:11" ht="25.5" x14ac:dyDescent="0.2">
      <c r="A65" s="83" t="str">
        <f>'Приложение 2'!A65</f>
        <v>Другие вопросы в облости национальной экономики</v>
      </c>
      <c r="B65" s="84" t="s">
        <v>42</v>
      </c>
      <c r="C65" s="84" t="s">
        <v>20</v>
      </c>
      <c r="D65" s="89"/>
      <c r="E65" s="89"/>
      <c r="F65" s="89"/>
      <c r="G65" s="89"/>
      <c r="H65" s="90"/>
      <c r="I65" s="88">
        <f>I66</f>
        <v>40</v>
      </c>
      <c r="J65" s="88"/>
      <c r="K65" s="88"/>
    </row>
    <row r="66" spans="1:11" ht="66" customHeight="1" x14ac:dyDescent="0.2">
      <c r="A66" s="83" t="str">
        <f>'Приложение 2'!A66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66" s="84" t="s">
        <v>42</v>
      </c>
      <c r="C66" s="84" t="s">
        <v>20</v>
      </c>
      <c r="D66" s="89" t="s">
        <v>76</v>
      </c>
      <c r="E66" s="89"/>
      <c r="F66" s="89"/>
      <c r="G66" s="89"/>
      <c r="H66" s="90"/>
      <c r="I66" s="88">
        <f>I67</f>
        <v>40</v>
      </c>
      <c r="J66" s="88"/>
      <c r="K66" s="88"/>
    </row>
    <row r="67" spans="1:11" ht="78" customHeight="1" x14ac:dyDescent="0.2">
      <c r="A67" s="83" t="str">
        <f>'Приложение 2'!A67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67" s="84" t="s">
        <v>42</v>
      </c>
      <c r="C67" s="84" t="s">
        <v>20</v>
      </c>
      <c r="D67" s="89" t="s">
        <v>76</v>
      </c>
      <c r="E67" s="89" t="s">
        <v>8</v>
      </c>
      <c r="F67" s="89"/>
      <c r="G67" s="89"/>
      <c r="H67" s="90"/>
      <c r="I67" s="88">
        <f>I68</f>
        <v>40</v>
      </c>
      <c r="J67" s="88"/>
      <c r="K67" s="88"/>
    </row>
    <row r="68" spans="1:11" ht="27.75" customHeight="1" x14ac:dyDescent="0.2">
      <c r="A68" s="83" t="str">
        <f>'Приложение 2'!A68</f>
        <v>Мероприятия по землеустройству и землепользованию</v>
      </c>
      <c r="B68" s="84" t="s">
        <v>42</v>
      </c>
      <c r="C68" s="84" t="s">
        <v>20</v>
      </c>
      <c r="D68" s="89" t="s">
        <v>76</v>
      </c>
      <c r="E68" s="89" t="s">
        <v>8</v>
      </c>
      <c r="F68" s="89" t="s">
        <v>61</v>
      </c>
      <c r="G68" s="89" t="s">
        <v>215</v>
      </c>
      <c r="H68" s="90"/>
      <c r="I68" s="88">
        <f>I69</f>
        <v>40</v>
      </c>
      <c r="J68" s="88"/>
      <c r="K68" s="88"/>
    </row>
    <row r="69" spans="1:11" ht="39" customHeight="1" x14ac:dyDescent="0.2">
      <c r="A69" s="83" t="str">
        <f>'Приложение 2'!A69</f>
        <v>Закупка товаров, работ и услуг для обеспечения государственных (муниципальных) нужд</v>
      </c>
      <c r="B69" s="84" t="s">
        <v>42</v>
      </c>
      <c r="C69" s="84" t="s">
        <v>20</v>
      </c>
      <c r="D69" s="89" t="s">
        <v>76</v>
      </c>
      <c r="E69" s="89" t="s">
        <v>8</v>
      </c>
      <c r="F69" s="89" t="s">
        <v>61</v>
      </c>
      <c r="G69" s="89" t="s">
        <v>215</v>
      </c>
      <c r="H69" s="90" t="s">
        <v>65</v>
      </c>
      <c r="I69" s="88">
        <f>I70</f>
        <v>40</v>
      </c>
      <c r="J69" s="88"/>
      <c r="K69" s="88"/>
    </row>
    <row r="70" spans="1:11" ht="36.75" customHeight="1" x14ac:dyDescent="0.2">
      <c r="A70" s="83" t="str">
        <f>'Приложение 2'!A70</f>
        <v>Иные закупки товаров, работ и услуг для обеспечения государственных (муниципальных) нужд</v>
      </c>
      <c r="B70" s="84" t="s">
        <v>42</v>
      </c>
      <c r="C70" s="84" t="s">
        <v>20</v>
      </c>
      <c r="D70" s="89" t="s">
        <v>76</v>
      </c>
      <c r="E70" s="89" t="s">
        <v>8</v>
      </c>
      <c r="F70" s="89" t="s">
        <v>61</v>
      </c>
      <c r="G70" s="89" t="s">
        <v>215</v>
      </c>
      <c r="H70" s="90" t="s">
        <v>66</v>
      </c>
      <c r="I70" s="88">
        <f>'Приложение 2'!J70</f>
        <v>40</v>
      </c>
      <c r="J70" s="88"/>
      <c r="K70" s="88"/>
    </row>
    <row r="71" spans="1:11" x14ac:dyDescent="0.2">
      <c r="A71" s="83" t="s">
        <v>56</v>
      </c>
      <c r="B71" s="85" t="s">
        <v>47</v>
      </c>
      <c r="C71" s="84"/>
      <c r="D71" s="89"/>
      <c r="E71" s="89"/>
      <c r="F71" s="89"/>
      <c r="G71" s="89"/>
      <c r="H71" s="90"/>
      <c r="I71" s="88">
        <f>I72</f>
        <v>0.9</v>
      </c>
      <c r="J71" s="88">
        <f t="shared" ref="J71:K72" si="18">J72</f>
        <v>34</v>
      </c>
      <c r="K71" s="88">
        <f t="shared" si="18"/>
        <v>10</v>
      </c>
    </row>
    <row r="72" spans="1:11" x14ac:dyDescent="0.2">
      <c r="A72" s="98" t="s">
        <v>62</v>
      </c>
      <c r="B72" s="84" t="s">
        <v>47</v>
      </c>
      <c r="C72" s="84" t="s">
        <v>51</v>
      </c>
      <c r="D72" s="89"/>
      <c r="E72" s="89"/>
      <c r="F72" s="89"/>
      <c r="G72" s="89"/>
      <c r="H72" s="84"/>
      <c r="I72" s="88">
        <f>I73</f>
        <v>0.9</v>
      </c>
      <c r="J72" s="88">
        <f t="shared" si="18"/>
        <v>34</v>
      </c>
      <c r="K72" s="88">
        <f t="shared" si="18"/>
        <v>10</v>
      </c>
    </row>
    <row r="73" spans="1:11" ht="65.25" customHeight="1" x14ac:dyDescent="0.2">
      <c r="A73" s="98" t="str">
        <f>'Приложение 2'!A73</f>
        <v>Муниципальная программа комплексного развития социальной  инфраструктуры Трофимовщинского сельского поселения  Ромодановского муниципального района Республики Мордовия на  2018-2030 года</v>
      </c>
      <c r="B73" s="84" t="s">
        <v>47</v>
      </c>
      <c r="C73" s="84" t="s">
        <v>51</v>
      </c>
      <c r="D73" s="89" t="s">
        <v>17</v>
      </c>
      <c r="E73" s="89"/>
      <c r="F73" s="89"/>
      <c r="G73" s="89"/>
      <c r="H73" s="84"/>
      <c r="I73" s="88">
        <f>I74</f>
        <v>0.9</v>
      </c>
      <c r="J73" s="88">
        <f>J74</f>
        <v>34</v>
      </c>
      <c r="K73" s="88">
        <f>K74</f>
        <v>10</v>
      </c>
    </row>
    <row r="74" spans="1:11" ht="32.25" customHeight="1" x14ac:dyDescent="0.2">
      <c r="A74" s="99" t="str">
        <f>'Приложение 2'!A74</f>
        <v>Основное мероприятие "Освещение территории сельского поселения "</v>
      </c>
      <c r="B74" s="84" t="s">
        <v>47</v>
      </c>
      <c r="C74" s="84" t="s">
        <v>51</v>
      </c>
      <c r="D74" s="89" t="s">
        <v>17</v>
      </c>
      <c r="E74" s="89" t="s">
        <v>77</v>
      </c>
      <c r="F74" s="89" t="s">
        <v>162</v>
      </c>
      <c r="G74" s="89"/>
      <c r="H74" s="84"/>
      <c r="I74" s="88">
        <f>I75</f>
        <v>0.9</v>
      </c>
      <c r="J74" s="88">
        <f>J75</f>
        <v>34</v>
      </c>
      <c r="K74" s="88">
        <f>K75</f>
        <v>10</v>
      </c>
    </row>
    <row r="75" spans="1:11" x14ac:dyDescent="0.2">
      <c r="A75" s="98" t="s">
        <v>119</v>
      </c>
      <c r="B75" s="84" t="s">
        <v>47</v>
      </c>
      <c r="C75" s="84" t="s">
        <v>51</v>
      </c>
      <c r="D75" s="89" t="s">
        <v>17</v>
      </c>
      <c r="E75" s="89" t="s">
        <v>77</v>
      </c>
      <c r="F75" s="89" t="s">
        <v>162</v>
      </c>
      <c r="G75" s="89" t="s">
        <v>118</v>
      </c>
      <c r="H75" s="84"/>
      <c r="I75" s="88">
        <f t="shared" ref="I75:K76" si="19">I76</f>
        <v>0.9</v>
      </c>
      <c r="J75" s="88">
        <f t="shared" si="19"/>
        <v>34</v>
      </c>
      <c r="K75" s="88">
        <f t="shared" si="19"/>
        <v>10</v>
      </c>
    </row>
    <row r="76" spans="1:11" ht="38.25" x14ac:dyDescent="0.2">
      <c r="A76" s="83" t="s">
        <v>164</v>
      </c>
      <c r="B76" s="84" t="s">
        <v>47</v>
      </c>
      <c r="C76" s="84" t="s">
        <v>51</v>
      </c>
      <c r="D76" s="89" t="s">
        <v>17</v>
      </c>
      <c r="E76" s="89" t="s">
        <v>77</v>
      </c>
      <c r="F76" s="89" t="s">
        <v>162</v>
      </c>
      <c r="G76" s="89" t="s">
        <v>118</v>
      </c>
      <c r="H76" s="84" t="s">
        <v>65</v>
      </c>
      <c r="I76" s="88">
        <f t="shared" si="19"/>
        <v>0.9</v>
      </c>
      <c r="J76" s="88">
        <f t="shared" si="19"/>
        <v>34</v>
      </c>
      <c r="K76" s="88">
        <f t="shared" si="19"/>
        <v>10</v>
      </c>
    </row>
    <row r="77" spans="1:11" ht="38.25" x14ac:dyDescent="0.2">
      <c r="A77" s="83" t="s">
        <v>43</v>
      </c>
      <c r="B77" s="84" t="s">
        <v>47</v>
      </c>
      <c r="C77" s="84" t="s">
        <v>51</v>
      </c>
      <c r="D77" s="89" t="s">
        <v>17</v>
      </c>
      <c r="E77" s="89" t="s">
        <v>77</v>
      </c>
      <c r="F77" s="89" t="s">
        <v>162</v>
      </c>
      <c r="G77" s="89" t="s">
        <v>118</v>
      </c>
      <c r="H77" s="84" t="s">
        <v>66</v>
      </c>
      <c r="I77" s="88">
        <f>'Приложение 2'!J76</f>
        <v>0.9</v>
      </c>
      <c r="J77" s="88">
        <f>'Приложение 2'!K76</f>
        <v>34</v>
      </c>
      <c r="K77" s="88">
        <f>'Приложение 2'!L76</f>
        <v>10</v>
      </c>
    </row>
    <row r="78" spans="1:11" x14ac:dyDescent="0.2">
      <c r="A78" s="78" t="s">
        <v>57</v>
      </c>
      <c r="B78" s="79" t="s">
        <v>17</v>
      </c>
      <c r="C78" s="84"/>
      <c r="D78" s="89"/>
      <c r="E78" s="89"/>
      <c r="F78" s="89"/>
      <c r="G78" s="89"/>
      <c r="H78" s="90"/>
      <c r="I78" s="88">
        <f t="shared" ref="I78:K83" si="20">I79</f>
        <v>263.2</v>
      </c>
      <c r="J78" s="91">
        <f t="shared" si="20"/>
        <v>230.7</v>
      </c>
      <c r="K78" s="88">
        <f t="shared" si="20"/>
        <v>230.7</v>
      </c>
    </row>
    <row r="79" spans="1:11" x14ac:dyDescent="0.2">
      <c r="A79" s="83" t="s">
        <v>58</v>
      </c>
      <c r="B79" s="84" t="s">
        <v>17</v>
      </c>
      <c r="C79" s="84" t="s">
        <v>35</v>
      </c>
      <c r="D79" s="89"/>
      <c r="E79" s="89"/>
      <c r="F79" s="89"/>
      <c r="G79" s="89"/>
      <c r="H79" s="90"/>
      <c r="I79" s="88">
        <f t="shared" si="20"/>
        <v>263.2</v>
      </c>
      <c r="J79" s="88">
        <f t="shared" si="20"/>
        <v>230.7</v>
      </c>
      <c r="K79" s="88">
        <f t="shared" si="20"/>
        <v>230.7</v>
      </c>
    </row>
    <row r="80" spans="1:11" ht="64.5" customHeight="1" x14ac:dyDescent="0.2">
      <c r="A80" s="83" t="str">
        <f>A38</f>
        <v>Непрограммные расходы главных распорядителей  средств бюджета  Трофимовщинского сельского поселения Ромодановского муниципального района Республики Мордовия</v>
      </c>
      <c r="B80" s="84" t="s">
        <v>17</v>
      </c>
      <c r="C80" s="84" t="s">
        <v>35</v>
      </c>
      <c r="D80" s="89" t="s">
        <v>76</v>
      </c>
      <c r="E80" s="89"/>
      <c r="F80" s="89"/>
      <c r="G80" s="89"/>
      <c r="H80" s="90"/>
      <c r="I80" s="88">
        <f t="shared" si="20"/>
        <v>263.2</v>
      </c>
      <c r="J80" s="88">
        <f t="shared" si="20"/>
        <v>230.7</v>
      </c>
      <c r="K80" s="88">
        <f t="shared" si="20"/>
        <v>230.7</v>
      </c>
    </row>
    <row r="81" spans="1:11" ht="78.75" customHeight="1" x14ac:dyDescent="0.2">
      <c r="A81" s="83" t="str">
        <f>A33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81" s="84" t="s">
        <v>17</v>
      </c>
      <c r="C81" s="84" t="s">
        <v>35</v>
      </c>
      <c r="D81" s="89" t="s">
        <v>76</v>
      </c>
      <c r="E81" s="89" t="s">
        <v>8</v>
      </c>
      <c r="F81" s="89"/>
      <c r="G81" s="89"/>
      <c r="H81" s="90"/>
      <c r="I81" s="88">
        <f>I82</f>
        <v>263.2</v>
      </c>
      <c r="J81" s="88">
        <f>J82</f>
        <v>230.7</v>
      </c>
      <c r="K81" s="88">
        <f>K82</f>
        <v>230.7</v>
      </c>
    </row>
    <row r="82" spans="1:11" ht="25.5" x14ac:dyDescent="0.2">
      <c r="A82" s="83" t="s">
        <v>59</v>
      </c>
      <c r="B82" s="84" t="s">
        <v>17</v>
      </c>
      <c r="C82" s="84" t="s">
        <v>35</v>
      </c>
      <c r="D82" s="89" t="s">
        <v>76</v>
      </c>
      <c r="E82" s="89" t="s">
        <v>8</v>
      </c>
      <c r="F82" s="89" t="s">
        <v>61</v>
      </c>
      <c r="G82" s="89" t="s">
        <v>79</v>
      </c>
      <c r="H82" s="90"/>
      <c r="I82" s="88">
        <f t="shared" si="20"/>
        <v>263.2</v>
      </c>
      <c r="J82" s="88">
        <f t="shared" si="20"/>
        <v>230.7</v>
      </c>
      <c r="K82" s="88">
        <f t="shared" si="20"/>
        <v>230.7</v>
      </c>
    </row>
    <row r="83" spans="1:11" ht="25.5" x14ac:dyDescent="0.2">
      <c r="A83" s="83" t="s">
        <v>53</v>
      </c>
      <c r="B83" s="84" t="s">
        <v>17</v>
      </c>
      <c r="C83" s="84" t="s">
        <v>35</v>
      </c>
      <c r="D83" s="89" t="s">
        <v>76</v>
      </c>
      <c r="E83" s="89" t="s">
        <v>8</v>
      </c>
      <c r="F83" s="89" t="s">
        <v>61</v>
      </c>
      <c r="G83" s="89" t="s">
        <v>79</v>
      </c>
      <c r="H83" s="90" t="s">
        <v>70</v>
      </c>
      <c r="I83" s="88">
        <f>I84</f>
        <v>263.2</v>
      </c>
      <c r="J83" s="88">
        <f t="shared" si="20"/>
        <v>230.7</v>
      </c>
      <c r="K83" s="88">
        <f t="shared" si="20"/>
        <v>230.7</v>
      </c>
    </row>
    <row r="84" spans="1:11" ht="25.5" x14ac:dyDescent="0.2">
      <c r="A84" s="83" t="s">
        <v>60</v>
      </c>
      <c r="B84" s="84" t="s">
        <v>17</v>
      </c>
      <c r="C84" s="84" t="s">
        <v>35</v>
      </c>
      <c r="D84" s="89" t="s">
        <v>76</v>
      </c>
      <c r="E84" s="89" t="s">
        <v>8</v>
      </c>
      <c r="F84" s="89" t="s">
        <v>61</v>
      </c>
      <c r="G84" s="89" t="s">
        <v>79</v>
      </c>
      <c r="H84" s="90" t="s">
        <v>71</v>
      </c>
      <c r="I84" s="88">
        <f>'Приложение 2'!J84</f>
        <v>263.2</v>
      </c>
      <c r="J84" s="88">
        <f>'Приложение 2'!K84</f>
        <v>230.7</v>
      </c>
      <c r="K84" s="88">
        <f>'Приложение 2'!L84</f>
        <v>230.7</v>
      </c>
    </row>
    <row r="85" spans="1:11" ht="26.25" customHeight="1" x14ac:dyDescent="0.2">
      <c r="A85" s="83" t="str">
        <f>'Приложение 2'!A85</f>
        <v>Обслуживание государственного (муниципального)долга</v>
      </c>
      <c r="B85" s="84" t="s">
        <v>160</v>
      </c>
      <c r="C85" s="84"/>
      <c r="D85" s="89"/>
      <c r="E85" s="89"/>
      <c r="F85" s="89"/>
      <c r="G85" s="89"/>
      <c r="H85" s="90"/>
      <c r="I85" s="88">
        <f t="shared" ref="I85:J90" si="21">I86</f>
        <v>1.3</v>
      </c>
      <c r="J85" s="88">
        <f t="shared" si="21"/>
        <v>1.3</v>
      </c>
      <c r="K85" s="88">
        <f>K87</f>
        <v>1.2</v>
      </c>
    </row>
    <row r="86" spans="1:11" ht="27.75" customHeight="1" x14ac:dyDescent="0.2">
      <c r="A86" s="83" t="str">
        <f>'Приложение 2'!A86</f>
        <v>Обслуживание государственного (муниципального)внутреннего долга</v>
      </c>
      <c r="B86" s="84" t="s">
        <v>160</v>
      </c>
      <c r="C86" s="84" t="s">
        <v>35</v>
      </c>
      <c r="D86" s="89"/>
      <c r="E86" s="89"/>
      <c r="F86" s="89"/>
      <c r="G86" s="89"/>
      <c r="H86" s="90"/>
      <c r="I86" s="88">
        <f t="shared" si="21"/>
        <v>1.3</v>
      </c>
      <c r="J86" s="88">
        <f t="shared" si="21"/>
        <v>1.3</v>
      </c>
      <c r="K86" s="88">
        <f>K87</f>
        <v>1.2</v>
      </c>
    </row>
    <row r="87" spans="1:11" ht="65.25" customHeight="1" x14ac:dyDescent="0.2">
      <c r="A87" s="83" t="str">
        <f>'Приложение 2'!A87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87" s="84" t="s">
        <v>160</v>
      </c>
      <c r="C87" s="84" t="s">
        <v>35</v>
      </c>
      <c r="D87" s="89" t="s">
        <v>76</v>
      </c>
      <c r="E87" s="89"/>
      <c r="F87" s="89"/>
      <c r="G87" s="89"/>
      <c r="H87" s="90"/>
      <c r="I87" s="88">
        <f t="shared" si="21"/>
        <v>1.3</v>
      </c>
      <c r="J87" s="88">
        <f t="shared" si="21"/>
        <v>1.3</v>
      </c>
      <c r="K87" s="88">
        <f>K88</f>
        <v>1.2</v>
      </c>
    </row>
    <row r="88" spans="1:11" ht="78" customHeight="1" x14ac:dyDescent="0.2">
      <c r="A88" s="83" t="str">
        <f>A81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88" s="84" t="s">
        <v>160</v>
      </c>
      <c r="C88" s="84" t="s">
        <v>35</v>
      </c>
      <c r="D88" s="89" t="s">
        <v>76</v>
      </c>
      <c r="E88" s="89" t="s">
        <v>8</v>
      </c>
      <c r="F88" s="89"/>
      <c r="G88" s="89"/>
      <c r="H88" s="90"/>
      <c r="I88" s="88">
        <f t="shared" si="21"/>
        <v>1.3</v>
      </c>
      <c r="J88" s="88">
        <f t="shared" si="21"/>
        <v>1.3</v>
      </c>
      <c r="K88" s="88">
        <f>K89</f>
        <v>1.2</v>
      </c>
    </row>
    <row r="89" spans="1:11" ht="29.25" customHeight="1" x14ac:dyDescent="0.2">
      <c r="A89" s="83" t="str">
        <f>'Приложение 2'!A89</f>
        <v>Процентные платежи по муниципальному долгу</v>
      </c>
      <c r="B89" s="84" t="s">
        <v>160</v>
      </c>
      <c r="C89" s="84" t="s">
        <v>35</v>
      </c>
      <c r="D89" s="89" t="s">
        <v>76</v>
      </c>
      <c r="E89" s="89" t="s">
        <v>8</v>
      </c>
      <c r="F89" s="89" t="s">
        <v>61</v>
      </c>
      <c r="G89" s="89" t="s">
        <v>178</v>
      </c>
      <c r="H89" s="90"/>
      <c r="I89" s="88">
        <f t="shared" si="21"/>
        <v>1.3</v>
      </c>
      <c r="J89" s="88">
        <f t="shared" si="21"/>
        <v>1.3</v>
      </c>
      <c r="K89" s="88">
        <f>K90</f>
        <v>1.2</v>
      </c>
    </row>
    <row r="90" spans="1:11" ht="28.5" customHeight="1" x14ac:dyDescent="0.2">
      <c r="A90" s="83" t="str">
        <f>'Приложение 2'!A90</f>
        <v>Обслуживание государственного (муниципального)долга</v>
      </c>
      <c r="B90" s="84" t="s">
        <v>160</v>
      </c>
      <c r="C90" s="84" t="s">
        <v>35</v>
      </c>
      <c r="D90" s="89" t="s">
        <v>76</v>
      </c>
      <c r="E90" s="89" t="s">
        <v>8</v>
      </c>
      <c r="F90" s="89" t="s">
        <v>61</v>
      </c>
      <c r="G90" s="89" t="s">
        <v>178</v>
      </c>
      <c r="H90" s="90" t="s">
        <v>179</v>
      </c>
      <c r="I90" s="88">
        <f t="shared" si="21"/>
        <v>1.3</v>
      </c>
      <c r="J90" s="88">
        <f t="shared" si="21"/>
        <v>1.3</v>
      </c>
      <c r="K90" s="88">
        <f>K91</f>
        <v>1.2</v>
      </c>
    </row>
    <row r="91" spans="1:11" ht="16.5" customHeight="1" x14ac:dyDescent="0.2">
      <c r="A91" s="83" t="str">
        <f>'Приложение 2'!A91</f>
        <v>Обслуживание муниципального долга</v>
      </c>
      <c r="B91" s="84" t="s">
        <v>160</v>
      </c>
      <c r="C91" s="84" t="s">
        <v>35</v>
      </c>
      <c r="D91" s="89" t="s">
        <v>76</v>
      </c>
      <c r="E91" s="89" t="s">
        <v>8</v>
      </c>
      <c r="F91" s="89" t="s">
        <v>61</v>
      </c>
      <c r="G91" s="89" t="s">
        <v>178</v>
      </c>
      <c r="H91" s="90" t="s">
        <v>180</v>
      </c>
      <c r="I91" s="88">
        <f>'Приложение 2'!J91</f>
        <v>1.3</v>
      </c>
      <c r="J91" s="88">
        <f>'Приложение 2'!K91</f>
        <v>1.3</v>
      </c>
      <c r="K91" s="88">
        <f>'Приложение 2'!L91</f>
        <v>1.2</v>
      </c>
    </row>
    <row r="92" spans="1:11" x14ac:dyDescent="0.2">
      <c r="A92" s="83" t="str">
        <f>'Приложение 2'!A93</f>
        <v>Условно утвержденные расходы</v>
      </c>
      <c r="B92" s="84" t="s">
        <v>134</v>
      </c>
      <c r="C92" s="84"/>
      <c r="D92" s="89"/>
      <c r="E92" s="89"/>
      <c r="F92" s="89"/>
      <c r="G92" s="89"/>
      <c r="H92" s="87"/>
      <c r="I92" s="91"/>
      <c r="J92" s="91">
        <f>'Приложение 2'!K92</f>
        <v>43.5</v>
      </c>
      <c r="K92" s="91">
        <f>'Приложение 2'!L92</f>
        <v>87.1</v>
      </c>
    </row>
    <row r="93" spans="1:11" ht="16.5" customHeight="1" x14ac:dyDescent="0.2">
      <c r="A93" s="83" t="str">
        <f>'Приложение 2'!A93</f>
        <v>Условно утвержденные расходы</v>
      </c>
      <c r="B93" s="84" t="s">
        <v>134</v>
      </c>
      <c r="C93" s="84" t="s">
        <v>134</v>
      </c>
      <c r="D93" s="89"/>
      <c r="E93" s="89"/>
      <c r="F93" s="89"/>
      <c r="G93" s="89"/>
      <c r="H93" s="90"/>
      <c r="I93" s="88"/>
      <c r="J93" s="88">
        <f>'Приложение 2'!K93</f>
        <v>43.5</v>
      </c>
      <c r="K93" s="88">
        <f>'Приложение 2'!L93</f>
        <v>87.1</v>
      </c>
    </row>
    <row r="94" spans="1:11" ht="49.5" customHeight="1" x14ac:dyDescent="0.2">
      <c r="A94" s="176" t="str">
        <f>'Приложение 2'!A94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94" s="84" t="s">
        <v>134</v>
      </c>
      <c r="C94" s="84" t="s">
        <v>134</v>
      </c>
      <c r="D94" s="89" t="s">
        <v>135</v>
      </c>
      <c r="E94" s="89"/>
      <c r="F94" s="89"/>
      <c r="G94" s="89"/>
      <c r="H94" s="90"/>
      <c r="I94" s="88"/>
      <c r="J94" s="88">
        <f>'Приложение 2'!K94</f>
        <v>43.5</v>
      </c>
      <c r="K94" s="88">
        <f>'Приложение 2'!L94</f>
        <v>87.1</v>
      </c>
    </row>
    <row r="95" spans="1:11" x14ac:dyDescent="0.2">
      <c r="A95" s="83" t="str">
        <f>'Приложение 2'!A95</f>
        <v xml:space="preserve">Высшее должностное лицо </v>
      </c>
      <c r="B95" s="84" t="s">
        <v>134</v>
      </c>
      <c r="C95" s="84" t="s">
        <v>134</v>
      </c>
      <c r="D95" s="89" t="s">
        <v>135</v>
      </c>
      <c r="E95" s="89" t="s">
        <v>8</v>
      </c>
      <c r="F95" s="89"/>
      <c r="G95" s="89"/>
      <c r="H95" s="90"/>
      <c r="I95" s="88"/>
      <c r="J95" s="88">
        <f>'Приложение 2'!K95</f>
        <v>43.5</v>
      </c>
      <c r="K95" s="88">
        <f>'Приложение 2'!L95</f>
        <v>87.1</v>
      </c>
    </row>
    <row r="96" spans="1:11" x14ac:dyDescent="0.2">
      <c r="A96" s="83" t="str">
        <f>'Приложение 2'!A96</f>
        <v>Условно утвержденные расходы</v>
      </c>
      <c r="B96" s="84" t="s">
        <v>134</v>
      </c>
      <c r="C96" s="84" t="s">
        <v>134</v>
      </c>
      <c r="D96" s="89" t="s">
        <v>135</v>
      </c>
      <c r="E96" s="89" t="s">
        <v>8</v>
      </c>
      <c r="F96" s="89" t="s">
        <v>61</v>
      </c>
      <c r="G96" s="89" t="s">
        <v>136</v>
      </c>
      <c r="H96" s="90"/>
      <c r="I96" s="88"/>
      <c r="J96" s="88">
        <f>'Приложение 2'!K96</f>
        <v>43.5</v>
      </c>
      <c r="K96" s="88">
        <f>'Приложение 2'!L96</f>
        <v>87.1</v>
      </c>
    </row>
    <row r="97" spans="1:11" x14ac:dyDescent="0.2">
      <c r="A97" s="83" t="str">
        <f>'Приложение 2'!A97</f>
        <v>Иные бюджетные ассигнования</v>
      </c>
      <c r="B97" s="84" t="s">
        <v>134</v>
      </c>
      <c r="C97" s="84" t="s">
        <v>134</v>
      </c>
      <c r="D97" s="89" t="s">
        <v>135</v>
      </c>
      <c r="E97" s="89" t="s">
        <v>8</v>
      </c>
      <c r="F97" s="89" t="s">
        <v>61</v>
      </c>
      <c r="G97" s="89" t="s">
        <v>136</v>
      </c>
      <c r="H97" s="90" t="s">
        <v>67</v>
      </c>
      <c r="I97" s="88"/>
      <c r="J97" s="88">
        <f>'Приложение 2'!K97</f>
        <v>43.5</v>
      </c>
      <c r="K97" s="88">
        <f>'Приложение 2'!L97</f>
        <v>87.1</v>
      </c>
    </row>
    <row r="98" spans="1:11" x14ac:dyDescent="0.2">
      <c r="A98" s="83" t="str">
        <f>'Приложение 2'!A98</f>
        <v>Резервные средства</v>
      </c>
      <c r="B98" s="84" t="s">
        <v>134</v>
      </c>
      <c r="C98" s="84" t="s">
        <v>134</v>
      </c>
      <c r="D98" s="89" t="s">
        <v>135</v>
      </c>
      <c r="E98" s="89" t="s">
        <v>8</v>
      </c>
      <c r="F98" s="89" t="s">
        <v>61</v>
      </c>
      <c r="G98" s="89" t="s">
        <v>136</v>
      </c>
      <c r="H98" s="90" t="s">
        <v>69</v>
      </c>
      <c r="I98" s="88"/>
      <c r="J98" s="88">
        <f>'Приложение 2'!K98</f>
        <v>43.5</v>
      </c>
      <c r="K98" s="88">
        <f>'Приложение 2'!L98</f>
        <v>87.1</v>
      </c>
    </row>
  </sheetData>
  <autoFilter ref="A1:K98" xr:uid="{00000000-0009-0000-0000-000003000000}">
    <filterColumn colId="7" showButton="0"/>
    <filterColumn colId="8" showButton="0"/>
    <filterColumn colId="9" showButton="0"/>
  </autoFilter>
  <customSheetViews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 xr:uid="{87C147AA-F393-4E8D-B4F5-4FD55F3DC784}">
        <filterColumn colId="7" showButton="0">
          <filters blank="1"/>
        </filterColumn>
        <filterColumn colId="8" showButton="0"/>
        <filterColumn colId="9" showButton="0"/>
      </autoFilter>
    </customSheetView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 xr:uid="{2C81DAE4-B059-41A7-B42A-B5B5345F9A82}">
        <filterColumn colId="7" showButton="0"/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B4:B5"/>
    <mergeCell ref="C4:C5"/>
    <mergeCell ref="D4:G5"/>
    <mergeCell ref="H4:H5"/>
    <mergeCell ref="I4:K4"/>
    <mergeCell ref="A4:A5"/>
  </mergeCells>
  <conditionalFormatting sqref="A53">
    <cfRule type="expression" dxfId="17" priority="1" stopIfTrue="1">
      <formula>$F53=""</formula>
    </cfRule>
    <cfRule type="expression" dxfId="16" priority="2" stopIfTrue="1">
      <formula>#REF!&lt;&gt;""</formula>
    </cfRule>
    <cfRule type="expression" dxfId="15" priority="3" stopIfTrue="1">
      <formula>AND($G53="",$F53&lt;&gt;"")</formula>
    </cfRule>
    <cfRule type="expression" dxfId="14" priority="7" stopIfTrue="1">
      <formula>$F53=""</formula>
    </cfRule>
    <cfRule type="expression" dxfId="13" priority="8" stopIfTrue="1">
      <formula>#REF!&lt;&gt;""</formula>
    </cfRule>
    <cfRule type="expression" dxfId="12" priority="9" stopIfTrue="1">
      <formula>AND($G53="",$F53&lt;&gt;"")</formula>
    </cfRule>
    <cfRule type="expression" dxfId="11" priority="40" stopIfTrue="1">
      <formula>$F53=""</formula>
    </cfRule>
    <cfRule type="expression" dxfId="10" priority="41" stopIfTrue="1">
      <formula>#REF!&lt;&gt;""</formula>
    </cfRule>
    <cfRule type="expression" dxfId="9" priority="42" stopIfTrue="1">
      <formula>AND($G53="",$F53&lt;&gt;"")</formula>
    </cfRule>
  </conditionalFormatting>
  <conditionalFormatting sqref="A53:A54">
    <cfRule type="expression" dxfId="8" priority="19" stopIfTrue="1">
      <formula>$F53=""</formula>
    </cfRule>
    <cfRule type="expression" dxfId="7" priority="20" stopIfTrue="1">
      <formula>#REF!&lt;&gt;""</formula>
    </cfRule>
    <cfRule type="expression" dxfId="6" priority="21" stopIfTrue="1">
      <formula>AND($G53="",$F53&lt;&gt;"")</formula>
    </cfRule>
  </conditionalFormatting>
  <conditionalFormatting sqref="A55">
    <cfRule type="expression" dxfId="5" priority="4" stopIfTrue="1">
      <formula>$F55=""</formula>
    </cfRule>
    <cfRule type="expression" dxfId="4" priority="5" stopIfTrue="1">
      <formula>#REF!&lt;&gt;""</formula>
    </cfRule>
    <cfRule type="expression" dxfId="3" priority="6" stopIfTrue="1">
      <formula>AND($G55="",$F55&lt;&gt;"")</formula>
    </cfRule>
  </conditionalFormatting>
  <pageMargins left="0.23622047244094491" right="0" top="0.31496062992125984" bottom="0.19685039370078741" header="0" footer="0"/>
  <pageSetup paperSize="9" scale="93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16"/>
  <sheetViews>
    <sheetView tabSelected="1" view="pageBreakPreview" zoomScaleSheetLayoutView="100" workbookViewId="0">
      <selection activeCell="O100" sqref="O100"/>
    </sheetView>
  </sheetViews>
  <sheetFormatPr defaultRowHeight="12.75" x14ac:dyDescent="0.2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282.75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82" t="s">
        <v>211</v>
      </c>
      <c r="J1" s="183"/>
      <c r="K1" s="183"/>
      <c r="L1" s="183"/>
    </row>
    <row r="2" spans="1:12" ht="78.75" customHeight="1" x14ac:dyDescent="0.2">
      <c r="A2" s="184" t="s">
        <v>191</v>
      </c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87" t="s">
        <v>1</v>
      </c>
      <c r="J3" s="187"/>
      <c r="K3" s="187"/>
      <c r="L3" s="187"/>
    </row>
    <row r="4" spans="1:12" ht="19.5" customHeight="1" x14ac:dyDescent="0.2">
      <c r="A4" s="186" t="s">
        <v>2</v>
      </c>
      <c r="B4" s="186" t="s">
        <v>5</v>
      </c>
      <c r="C4" s="186"/>
      <c r="D4" s="186"/>
      <c r="E4" s="186"/>
      <c r="F4" s="186" t="s">
        <v>22</v>
      </c>
      <c r="G4" s="186" t="s">
        <v>3</v>
      </c>
      <c r="H4" s="186" t="s">
        <v>4</v>
      </c>
      <c r="I4" s="186" t="s">
        <v>21</v>
      </c>
      <c r="J4" s="186" t="s">
        <v>7</v>
      </c>
      <c r="K4" s="186"/>
      <c r="L4" s="186"/>
    </row>
    <row r="5" spans="1:12" ht="14.85" customHeight="1" x14ac:dyDescent="0.2">
      <c r="A5" s="186" t="s">
        <v>0</v>
      </c>
      <c r="B5" s="186" t="s">
        <v>0</v>
      </c>
      <c r="C5" s="186"/>
      <c r="D5" s="186"/>
      <c r="E5" s="186"/>
      <c r="F5" s="186" t="s">
        <v>0</v>
      </c>
      <c r="G5" s="186" t="s">
        <v>0</v>
      </c>
      <c r="H5" s="186" t="s">
        <v>0</v>
      </c>
      <c r="I5" s="186" t="s">
        <v>0</v>
      </c>
      <c r="J5" s="50" t="s">
        <v>152</v>
      </c>
      <c r="K5" s="50" t="s">
        <v>155</v>
      </c>
      <c r="L5" s="50" t="s">
        <v>188</v>
      </c>
    </row>
    <row r="6" spans="1:12" ht="13.7" customHeight="1" x14ac:dyDescent="0.2">
      <c r="A6" s="48" t="s">
        <v>8</v>
      </c>
      <c r="B6" s="48" t="s">
        <v>9</v>
      </c>
      <c r="C6" s="48" t="s">
        <v>10</v>
      </c>
      <c r="D6" s="48" t="s">
        <v>11</v>
      </c>
      <c r="E6" s="48" t="s">
        <v>12</v>
      </c>
      <c r="F6" s="48" t="s">
        <v>13</v>
      </c>
      <c r="G6" s="48" t="s">
        <v>14</v>
      </c>
      <c r="H6" s="48" t="s">
        <v>15</v>
      </c>
      <c r="I6" s="48" t="s">
        <v>16</v>
      </c>
      <c r="J6" s="48" t="s">
        <v>17</v>
      </c>
      <c r="K6" s="48" t="s">
        <v>18</v>
      </c>
      <c r="L6" s="48" t="s">
        <v>20</v>
      </c>
    </row>
    <row r="7" spans="1:12" ht="13.7" customHeight="1" x14ac:dyDescent="0.2">
      <c r="A7" s="107" t="s">
        <v>19</v>
      </c>
      <c r="B7" s="108" t="s">
        <v>0</v>
      </c>
      <c r="C7" s="108" t="s">
        <v>0</v>
      </c>
      <c r="D7" s="108" t="s">
        <v>0</v>
      </c>
      <c r="E7" s="108" t="s">
        <v>0</v>
      </c>
      <c r="F7" s="108" t="s">
        <v>0</v>
      </c>
      <c r="G7" s="108" t="s">
        <v>0</v>
      </c>
      <c r="H7" s="108" t="s">
        <v>0</v>
      </c>
      <c r="I7" s="108" t="s">
        <v>0</v>
      </c>
      <c r="J7" s="109">
        <f>J16+J8+J24+J68+J82</f>
        <v>2649.6000000000004</v>
      </c>
      <c r="K7" s="109">
        <f>K16+K8+K24+K68</f>
        <v>1859.4</v>
      </c>
      <c r="L7" s="109">
        <f>L16+L8+L24+L68</f>
        <v>1856.7</v>
      </c>
    </row>
    <row r="8" spans="1:12" ht="78" customHeight="1" x14ac:dyDescent="0.2">
      <c r="A8" s="98" t="str">
        <f>'Приложение 2'!A73</f>
        <v>Муниципальная программа комплексного развития социальной  инфраструктуры Трофимовщинского сельского поселения  Ромодановского муниципального района Республики Мордовия на  2018-2030 года</v>
      </c>
      <c r="B8" s="110" t="s">
        <v>17</v>
      </c>
      <c r="C8" s="110"/>
      <c r="D8" s="110"/>
      <c r="E8" s="110"/>
      <c r="F8" s="87"/>
      <c r="G8" s="111"/>
      <c r="H8" s="111"/>
      <c r="I8" s="111"/>
      <c r="J8" s="112">
        <f t="shared" ref="J8:L9" si="0">J9</f>
        <v>0.9</v>
      </c>
      <c r="K8" s="112">
        <f t="shared" si="0"/>
        <v>34</v>
      </c>
      <c r="L8" s="112">
        <f t="shared" si="0"/>
        <v>10</v>
      </c>
    </row>
    <row r="9" spans="1:12" ht="30.75" customHeight="1" x14ac:dyDescent="0.2">
      <c r="A9" s="113" t="s">
        <v>163</v>
      </c>
      <c r="B9" s="110" t="s">
        <v>17</v>
      </c>
      <c r="C9" s="110" t="s">
        <v>77</v>
      </c>
      <c r="D9" s="110" t="s">
        <v>162</v>
      </c>
      <c r="E9" s="110"/>
      <c r="F9" s="85"/>
      <c r="G9" s="114"/>
      <c r="H9" s="114"/>
      <c r="I9" s="114"/>
      <c r="J9" s="112">
        <f t="shared" si="0"/>
        <v>0.9</v>
      </c>
      <c r="K9" s="112">
        <f t="shared" si="0"/>
        <v>34</v>
      </c>
      <c r="L9" s="112">
        <f t="shared" si="0"/>
        <v>10</v>
      </c>
    </row>
    <row r="10" spans="1:12" ht="16.5" customHeight="1" x14ac:dyDescent="0.2">
      <c r="A10" s="115" t="s">
        <v>119</v>
      </c>
      <c r="B10" s="110" t="s">
        <v>17</v>
      </c>
      <c r="C10" s="110" t="s">
        <v>77</v>
      </c>
      <c r="D10" s="110" t="s">
        <v>162</v>
      </c>
      <c r="E10" s="110" t="s">
        <v>118</v>
      </c>
      <c r="F10" s="85"/>
      <c r="G10" s="114"/>
      <c r="H10" s="114"/>
      <c r="I10" s="114"/>
      <c r="J10" s="112">
        <f t="shared" ref="J10:J14" si="1">J11</f>
        <v>0.9</v>
      </c>
      <c r="K10" s="112">
        <f t="shared" ref="K10:K14" si="2">K11</f>
        <v>34</v>
      </c>
      <c r="L10" s="112">
        <f t="shared" ref="L10:L14" si="3">L11</f>
        <v>10</v>
      </c>
    </row>
    <row r="11" spans="1:12" ht="41.25" customHeight="1" x14ac:dyDescent="0.2">
      <c r="A11" s="116" t="s">
        <v>164</v>
      </c>
      <c r="B11" s="110" t="s">
        <v>17</v>
      </c>
      <c r="C11" s="110" t="s">
        <v>77</v>
      </c>
      <c r="D11" s="110" t="s">
        <v>162</v>
      </c>
      <c r="E11" s="110" t="s">
        <v>118</v>
      </c>
      <c r="F11" s="85" t="s">
        <v>65</v>
      </c>
      <c r="G11" s="114"/>
      <c r="H11" s="114"/>
      <c r="I11" s="114"/>
      <c r="J11" s="112">
        <f t="shared" si="1"/>
        <v>0.9</v>
      </c>
      <c r="K11" s="112">
        <f t="shared" si="2"/>
        <v>34</v>
      </c>
      <c r="L11" s="112">
        <f t="shared" si="3"/>
        <v>10</v>
      </c>
    </row>
    <row r="12" spans="1:12" ht="45.75" customHeight="1" x14ac:dyDescent="0.2">
      <c r="A12" s="116" t="s">
        <v>43</v>
      </c>
      <c r="B12" s="110" t="s">
        <v>17</v>
      </c>
      <c r="C12" s="110" t="s">
        <v>77</v>
      </c>
      <c r="D12" s="110" t="s">
        <v>162</v>
      </c>
      <c r="E12" s="110" t="s">
        <v>118</v>
      </c>
      <c r="F12" s="85" t="s">
        <v>66</v>
      </c>
      <c r="G12" s="114"/>
      <c r="H12" s="114"/>
      <c r="I12" s="114"/>
      <c r="J12" s="112">
        <f t="shared" si="1"/>
        <v>0.9</v>
      </c>
      <c r="K12" s="112">
        <f t="shared" si="2"/>
        <v>34</v>
      </c>
      <c r="L12" s="112">
        <f t="shared" si="3"/>
        <v>10</v>
      </c>
    </row>
    <row r="13" spans="1:12" ht="13.5" customHeight="1" x14ac:dyDescent="0.2">
      <c r="A13" s="116" t="s">
        <v>56</v>
      </c>
      <c r="B13" s="110" t="s">
        <v>17</v>
      </c>
      <c r="C13" s="110" t="s">
        <v>77</v>
      </c>
      <c r="D13" s="110" t="s">
        <v>162</v>
      </c>
      <c r="E13" s="110" t="s">
        <v>118</v>
      </c>
      <c r="F13" s="85" t="s">
        <v>66</v>
      </c>
      <c r="G13" s="117" t="s">
        <v>47</v>
      </c>
      <c r="H13" s="117"/>
      <c r="I13" s="117"/>
      <c r="J13" s="112">
        <f t="shared" si="1"/>
        <v>0.9</v>
      </c>
      <c r="K13" s="112">
        <f t="shared" si="2"/>
        <v>34</v>
      </c>
      <c r="L13" s="112">
        <f t="shared" si="3"/>
        <v>10</v>
      </c>
    </row>
    <row r="14" spans="1:12" ht="13.7" customHeight="1" x14ac:dyDescent="0.2">
      <c r="A14" s="98" t="s">
        <v>62</v>
      </c>
      <c r="B14" s="110" t="s">
        <v>17</v>
      </c>
      <c r="C14" s="110" t="s">
        <v>77</v>
      </c>
      <c r="D14" s="110" t="s">
        <v>162</v>
      </c>
      <c r="E14" s="110" t="s">
        <v>118</v>
      </c>
      <c r="F14" s="85" t="s">
        <v>66</v>
      </c>
      <c r="G14" s="117" t="s">
        <v>47</v>
      </c>
      <c r="H14" s="117" t="s">
        <v>51</v>
      </c>
      <c r="I14" s="117"/>
      <c r="J14" s="112">
        <f t="shared" si="1"/>
        <v>0.9</v>
      </c>
      <c r="K14" s="112">
        <f t="shared" si="2"/>
        <v>34</v>
      </c>
      <c r="L14" s="112">
        <f t="shared" si="3"/>
        <v>10</v>
      </c>
    </row>
    <row r="15" spans="1:12" ht="55.5" customHeight="1" x14ac:dyDescent="0.2">
      <c r="A15" s="116" t="s">
        <v>138</v>
      </c>
      <c r="B15" s="110" t="s">
        <v>17</v>
      </c>
      <c r="C15" s="110" t="s">
        <v>77</v>
      </c>
      <c r="D15" s="110" t="s">
        <v>162</v>
      </c>
      <c r="E15" s="110" t="s">
        <v>118</v>
      </c>
      <c r="F15" s="85" t="s">
        <v>66</v>
      </c>
      <c r="G15" s="117" t="s">
        <v>47</v>
      </c>
      <c r="H15" s="117" t="s">
        <v>51</v>
      </c>
      <c r="I15" s="117" t="s">
        <v>132</v>
      </c>
      <c r="J15" s="112">
        <f>'Приложение 2'!J76</f>
        <v>0.9</v>
      </c>
      <c r="K15" s="112">
        <f>'Приложение 2'!K76</f>
        <v>34</v>
      </c>
      <c r="L15" s="112">
        <f>'Приложение 2'!L76</f>
        <v>10</v>
      </c>
    </row>
    <row r="16" spans="1:12" ht="90" customHeight="1" x14ac:dyDescent="0.2">
      <c r="A16" s="96" t="str">
        <f>'Приложение 2'!A60</f>
        <v>Муниципальная программа «Комплексного развития транспортной инфраструктуры Трофимовщинского  сельского поселения Ромодановского муниципального района Республики Мордовия на 2018- 2030 года"</v>
      </c>
      <c r="B16" s="110" t="s">
        <v>160</v>
      </c>
      <c r="C16" s="110"/>
      <c r="D16" s="110"/>
      <c r="E16" s="110"/>
      <c r="F16" s="87"/>
      <c r="G16" s="114"/>
      <c r="H16" s="114"/>
      <c r="I16" s="114"/>
      <c r="J16" s="112">
        <f>J17</f>
        <v>222</v>
      </c>
      <c r="K16" s="112">
        <f>K17</f>
        <v>235</v>
      </c>
      <c r="L16" s="112">
        <f>L17</f>
        <v>245</v>
      </c>
    </row>
    <row r="17" spans="1:12" ht="80.25" customHeight="1" x14ac:dyDescent="0.2">
      <c r="A17" s="96" t="s">
        <v>137</v>
      </c>
      <c r="B17" s="110" t="s">
        <v>160</v>
      </c>
      <c r="C17" s="110" t="s">
        <v>77</v>
      </c>
      <c r="D17" s="110" t="s">
        <v>35</v>
      </c>
      <c r="E17" s="110"/>
      <c r="F17" s="87"/>
      <c r="G17" s="114"/>
      <c r="H17" s="114"/>
      <c r="I17" s="114"/>
      <c r="J17" s="112">
        <f t="shared" ref="J17:J18" si="4">J18</f>
        <v>222</v>
      </c>
      <c r="K17" s="112">
        <f t="shared" ref="K17:K18" si="5">K18</f>
        <v>235</v>
      </c>
      <c r="L17" s="112">
        <f t="shared" ref="L17:L18" si="6">L18</f>
        <v>245</v>
      </c>
    </row>
    <row r="18" spans="1:12" ht="296.25" customHeight="1" x14ac:dyDescent="0.2">
      <c r="A18" s="96" t="str">
        <f>'Приложение 2'!A62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18" s="110" t="s">
        <v>160</v>
      </c>
      <c r="C18" s="110" t="s">
        <v>77</v>
      </c>
      <c r="D18" s="110" t="s">
        <v>35</v>
      </c>
      <c r="E18" s="110" t="s">
        <v>202</v>
      </c>
      <c r="F18" s="87"/>
      <c r="G18" s="114"/>
      <c r="H18" s="114"/>
      <c r="I18" s="114"/>
      <c r="J18" s="112">
        <f t="shared" si="4"/>
        <v>222</v>
      </c>
      <c r="K18" s="112">
        <f t="shared" si="5"/>
        <v>235</v>
      </c>
      <c r="L18" s="112">
        <f t="shared" si="6"/>
        <v>245</v>
      </c>
    </row>
    <row r="19" spans="1:12" ht="44.25" customHeight="1" x14ac:dyDescent="0.2">
      <c r="A19" s="116" t="s">
        <v>164</v>
      </c>
      <c r="B19" s="110" t="s">
        <v>160</v>
      </c>
      <c r="C19" s="110" t="s">
        <v>77</v>
      </c>
      <c r="D19" s="110" t="s">
        <v>35</v>
      </c>
      <c r="E19" s="110" t="s">
        <v>202</v>
      </c>
      <c r="F19" s="87" t="s">
        <v>65</v>
      </c>
      <c r="G19" s="114"/>
      <c r="H19" s="114"/>
      <c r="I19" s="114"/>
      <c r="J19" s="112">
        <f t="shared" ref="J19:J22" si="7">J20</f>
        <v>222</v>
      </c>
      <c r="K19" s="112">
        <f t="shared" ref="K19:K22" si="8">K20</f>
        <v>235</v>
      </c>
      <c r="L19" s="112">
        <f t="shared" ref="L19:L22" si="9">L20</f>
        <v>245</v>
      </c>
    </row>
    <row r="20" spans="1:12" ht="38.25" x14ac:dyDescent="0.2">
      <c r="A20" s="116" t="s">
        <v>43</v>
      </c>
      <c r="B20" s="110" t="s">
        <v>160</v>
      </c>
      <c r="C20" s="110" t="s">
        <v>77</v>
      </c>
      <c r="D20" s="110" t="s">
        <v>35</v>
      </c>
      <c r="E20" s="110" t="s">
        <v>202</v>
      </c>
      <c r="F20" s="87" t="s">
        <v>66</v>
      </c>
      <c r="G20" s="114"/>
      <c r="H20" s="114"/>
      <c r="I20" s="114"/>
      <c r="J20" s="112">
        <f t="shared" si="7"/>
        <v>222</v>
      </c>
      <c r="K20" s="112">
        <f t="shared" si="8"/>
        <v>235</v>
      </c>
      <c r="L20" s="112">
        <f t="shared" si="9"/>
        <v>245</v>
      </c>
    </row>
    <row r="21" spans="1:12" x14ac:dyDescent="0.2">
      <c r="A21" s="115" t="s">
        <v>52</v>
      </c>
      <c r="B21" s="110" t="s">
        <v>160</v>
      </c>
      <c r="C21" s="110" t="s">
        <v>77</v>
      </c>
      <c r="D21" s="110" t="s">
        <v>35</v>
      </c>
      <c r="E21" s="110" t="s">
        <v>202</v>
      </c>
      <c r="F21" s="87" t="s">
        <v>66</v>
      </c>
      <c r="G21" s="111" t="s">
        <v>42</v>
      </c>
      <c r="H21" s="111"/>
      <c r="I21" s="111"/>
      <c r="J21" s="112">
        <f t="shared" si="7"/>
        <v>222</v>
      </c>
      <c r="K21" s="112">
        <f t="shared" si="8"/>
        <v>235</v>
      </c>
      <c r="L21" s="112">
        <f t="shared" si="9"/>
        <v>245</v>
      </c>
    </row>
    <row r="22" spans="1:12" ht="34.5" customHeight="1" x14ac:dyDescent="0.2">
      <c r="A22" s="116" t="str">
        <f>'Приложение 2'!A59</f>
        <v>Дорожное хозяйство (дорожные фонды)</v>
      </c>
      <c r="B22" s="110" t="s">
        <v>160</v>
      </c>
      <c r="C22" s="110" t="s">
        <v>77</v>
      </c>
      <c r="D22" s="110" t="s">
        <v>35</v>
      </c>
      <c r="E22" s="110" t="s">
        <v>202</v>
      </c>
      <c r="F22" s="87" t="s">
        <v>66</v>
      </c>
      <c r="G22" s="111" t="s">
        <v>42</v>
      </c>
      <c r="H22" s="111" t="s">
        <v>55</v>
      </c>
      <c r="I22" s="111"/>
      <c r="J22" s="112">
        <f t="shared" si="7"/>
        <v>222</v>
      </c>
      <c r="K22" s="112">
        <f t="shared" si="8"/>
        <v>235</v>
      </c>
      <c r="L22" s="112">
        <f t="shared" si="9"/>
        <v>245</v>
      </c>
    </row>
    <row r="23" spans="1:12" ht="51" x14ac:dyDescent="0.2">
      <c r="A23" s="116" t="s">
        <v>138</v>
      </c>
      <c r="B23" s="110" t="s">
        <v>160</v>
      </c>
      <c r="C23" s="110" t="s">
        <v>77</v>
      </c>
      <c r="D23" s="110" t="s">
        <v>35</v>
      </c>
      <c r="E23" s="110" t="s">
        <v>202</v>
      </c>
      <c r="F23" s="87" t="s">
        <v>66</v>
      </c>
      <c r="G23" s="111" t="s">
        <v>42</v>
      </c>
      <c r="H23" s="111" t="s">
        <v>55</v>
      </c>
      <c r="I23" s="111" t="s">
        <v>132</v>
      </c>
      <c r="J23" s="112">
        <f>'Приложение 2'!J64</f>
        <v>222</v>
      </c>
      <c r="K23" s="112">
        <f>'Приложение 2'!K64</f>
        <v>235</v>
      </c>
      <c r="L23" s="112">
        <f>'Приложение 2'!L64</f>
        <v>245</v>
      </c>
    </row>
    <row r="24" spans="1:12" ht="63" customHeight="1" x14ac:dyDescent="0.2">
      <c r="A24" s="116" t="str">
        <f>'Приложение 2'!A19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24" s="110">
        <v>65</v>
      </c>
      <c r="C24" s="110"/>
      <c r="D24" s="110"/>
      <c r="E24" s="110"/>
      <c r="F24" s="85"/>
      <c r="G24" s="114"/>
      <c r="H24" s="114"/>
      <c r="I24" s="114"/>
      <c r="J24" s="112">
        <f>J25+J44</f>
        <v>1938.5</v>
      </c>
      <c r="K24" s="112">
        <f>K25+K44</f>
        <v>1178.9000000000001</v>
      </c>
      <c r="L24" s="112">
        <f>L25+L44</f>
        <v>1183.9000000000001</v>
      </c>
    </row>
    <row r="25" spans="1:12" x14ac:dyDescent="0.2">
      <c r="A25" s="116" t="s">
        <v>38</v>
      </c>
      <c r="B25" s="110">
        <v>65</v>
      </c>
      <c r="C25" s="110">
        <v>1</v>
      </c>
      <c r="D25" s="110"/>
      <c r="E25" s="110"/>
      <c r="F25" s="85"/>
      <c r="G25" s="114"/>
      <c r="H25" s="114"/>
      <c r="I25" s="114"/>
      <c r="J25" s="112">
        <f>J26+J32+J38</f>
        <v>650.1</v>
      </c>
      <c r="K25" s="112">
        <f t="shared" ref="K25:L25" si="10">K26+K32</f>
        <v>390.6</v>
      </c>
      <c r="L25" s="112">
        <f t="shared" si="10"/>
        <v>390.6</v>
      </c>
    </row>
    <row r="26" spans="1:12" ht="33" customHeight="1" x14ac:dyDescent="0.2">
      <c r="A26" s="116" t="s">
        <v>39</v>
      </c>
      <c r="B26" s="110">
        <v>65</v>
      </c>
      <c r="C26" s="110">
        <v>1</v>
      </c>
      <c r="D26" s="110" t="s">
        <v>61</v>
      </c>
      <c r="E26" s="110" t="s">
        <v>72</v>
      </c>
      <c r="F26" s="85"/>
      <c r="G26" s="114"/>
      <c r="H26" s="114"/>
      <c r="I26" s="114"/>
      <c r="J26" s="112">
        <f>J27</f>
        <v>546.6</v>
      </c>
      <c r="K26" s="112">
        <f t="shared" ref="K26:L30" si="11">K27</f>
        <v>347.1</v>
      </c>
      <c r="L26" s="112">
        <f t="shared" si="11"/>
        <v>303.5</v>
      </c>
    </row>
    <row r="27" spans="1:12" ht="89.25" x14ac:dyDescent="0.2">
      <c r="A27" s="116" t="s">
        <v>40</v>
      </c>
      <c r="B27" s="110">
        <v>65</v>
      </c>
      <c r="C27" s="110">
        <v>1</v>
      </c>
      <c r="D27" s="110" t="s">
        <v>61</v>
      </c>
      <c r="E27" s="110" t="s">
        <v>72</v>
      </c>
      <c r="F27" s="85" t="s">
        <v>63</v>
      </c>
      <c r="G27" s="114"/>
      <c r="H27" s="114"/>
      <c r="I27" s="114"/>
      <c r="J27" s="112">
        <f t="shared" ref="J27:J30" si="12">J28</f>
        <v>546.6</v>
      </c>
      <c r="K27" s="112">
        <f t="shared" si="11"/>
        <v>347.1</v>
      </c>
      <c r="L27" s="112">
        <f t="shared" si="11"/>
        <v>303.5</v>
      </c>
    </row>
    <row r="28" spans="1:12" ht="38.25" x14ac:dyDescent="0.2">
      <c r="A28" s="116" t="s">
        <v>41</v>
      </c>
      <c r="B28" s="110">
        <v>65</v>
      </c>
      <c r="C28" s="110">
        <v>1</v>
      </c>
      <c r="D28" s="110" t="s">
        <v>61</v>
      </c>
      <c r="E28" s="110" t="s">
        <v>72</v>
      </c>
      <c r="F28" s="85" t="s">
        <v>64</v>
      </c>
      <c r="G28" s="114"/>
      <c r="H28" s="114"/>
      <c r="I28" s="114"/>
      <c r="J28" s="112">
        <f t="shared" si="12"/>
        <v>546.6</v>
      </c>
      <c r="K28" s="112">
        <f t="shared" si="11"/>
        <v>347.1</v>
      </c>
      <c r="L28" s="112">
        <f t="shared" si="11"/>
        <v>303.5</v>
      </c>
    </row>
    <row r="29" spans="1:12" x14ac:dyDescent="0.2">
      <c r="A29" s="116" t="s">
        <v>34</v>
      </c>
      <c r="B29" s="110">
        <v>65</v>
      </c>
      <c r="C29" s="110">
        <v>1</v>
      </c>
      <c r="D29" s="110" t="s">
        <v>61</v>
      </c>
      <c r="E29" s="110" t="s">
        <v>72</v>
      </c>
      <c r="F29" s="85" t="s">
        <v>64</v>
      </c>
      <c r="G29" s="111" t="s">
        <v>35</v>
      </c>
      <c r="H29" s="111"/>
      <c r="I29" s="111"/>
      <c r="J29" s="112">
        <f t="shared" si="12"/>
        <v>546.6</v>
      </c>
      <c r="K29" s="112">
        <f t="shared" si="11"/>
        <v>347.1</v>
      </c>
      <c r="L29" s="112">
        <f t="shared" si="11"/>
        <v>303.5</v>
      </c>
    </row>
    <row r="30" spans="1:12" ht="51" x14ac:dyDescent="0.2">
      <c r="A30" s="83" t="s">
        <v>36</v>
      </c>
      <c r="B30" s="110">
        <v>65</v>
      </c>
      <c r="C30" s="110">
        <v>1</v>
      </c>
      <c r="D30" s="110" t="s">
        <v>61</v>
      </c>
      <c r="E30" s="110" t="s">
        <v>72</v>
      </c>
      <c r="F30" s="85" t="s">
        <v>64</v>
      </c>
      <c r="G30" s="111" t="s">
        <v>35</v>
      </c>
      <c r="H30" s="111" t="s">
        <v>37</v>
      </c>
      <c r="I30" s="111"/>
      <c r="J30" s="112">
        <f t="shared" si="12"/>
        <v>546.6</v>
      </c>
      <c r="K30" s="112">
        <f t="shared" si="11"/>
        <v>347.1</v>
      </c>
      <c r="L30" s="112">
        <f t="shared" si="11"/>
        <v>303.5</v>
      </c>
    </row>
    <row r="31" spans="1:12" ht="57" customHeight="1" x14ac:dyDescent="0.2">
      <c r="A31" s="116" t="s">
        <v>138</v>
      </c>
      <c r="B31" s="110">
        <v>65</v>
      </c>
      <c r="C31" s="110">
        <v>1</v>
      </c>
      <c r="D31" s="110" t="s">
        <v>61</v>
      </c>
      <c r="E31" s="110" t="s">
        <v>72</v>
      </c>
      <c r="F31" s="85" t="s">
        <v>64</v>
      </c>
      <c r="G31" s="111" t="s">
        <v>35</v>
      </c>
      <c r="H31" s="111" t="s">
        <v>37</v>
      </c>
      <c r="I31" s="111" t="s">
        <v>132</v>
      </c>
      <c r="J31" s="112">
        <f>'Приложение 2'!J14</f>
        <v>546.6</v>
      </c>
      <c r="K31" s="112">
        <f>'Приложение 2'!K14</f>
        <v>347.1</v>
      </c>
      <c r="L31" s="112">
        <f>'Приложение 2'!L14</f>
        <v>303.5</v>
      </c>
    </row>
    <row r="32" spans="1:12" ht="17.25" customHeight="1" x14ac:dyDescent="0.2">
      <c r="A32" s="116" t="str">
        <f>'Приложение 3'!A96</f>
        <v>Условно утвержденные расходы</v>
      </c>
      <c r="B32" s="110" t="s">
        <v>135</v>
      </c>
      <c r="C32" s="110" t="s">
        <v>8</v>
      </c>
      <c r="D32" s="110" t="s">
        <v>61</v>
      </c>
      <c r="E32" s="110" t="s">
        <v>136</v>
      </c>
      <c r="F32" s="85"/>
      <c r="G32" s="111"/>
      <c r="H32" s="111"/>
      <c r="I32" s="111"/>
      <c r="J32" s="112"/>
      <c r="K32" s="112">
        <f t="shared" ref="K32:L36" si="13">K33</f>
        <v>43.5</v>
      </c>
      <c r="L32" s="112">
        <f t="shared" si="13"/>
        <v>87.1</v>
      </c>
    </row>
    <row r="33" spans="1:12" ht="20.25" customHeight="1" x14ac:dyDescent="0.2">
      <c r="A33" s="116" t="str">
        <f>'Приложение 3'!A97</f>
        <v>Иные бюджетные ассигнования</v>
      </c>
      <c r="B33" s="110" t="s">
        <v>135</v>
      </c>
      <c r="C33" s="110" t="s">
        <v>8</v>
      </c>
      <c r="D33" s="110" t="s">
        <v>61</v>
      </c>
      <c r="E33" s="110" t="s">
        <v>136</v>
      </c>
      <c r="F33" s="85" t="s">
        <v>67</v>
      </c>
      <c r="G33" s="111"/>
      <c r="H33" s="111"/>
      <c r="I33" s="111"/>
      <c r="J33" s="112"/>
      <c r="K33" s="112">
        <f t="shared" si="13"/>
        <v>43.5</v>
      </c>
      <c r="L33" s="112">
        <f t="shared" si="13"/>
        <v>87.1</v>
      </c>
    </row>
    <row r="34" spans="1:12" ht="19.5" customHeight="1" x14ac:dyDescent="0.2">
      <c r="A34" s="116" t="str">
        <f>'Приложение 3'!A98</f>
        <v>Резервные средства</v>
      </c>
      <c r="B34" s="110" t="s">
        <v>135</v>
      </c>
      <c r="C34" s="110" t="s">
        <v>8</v>
      </c>
      <c r="D34" s="110" t="s">
        <v>61</v>
      </c>
      <c r="E34" s="110" t="s">
        <v>136</v>
      </c>
      <c r="F34" s="85" t="s">
        <v>69</v>
      </c>
      <c r="G34" s="111"/>
      <c r="H34" s="111"/>
      <c r="I34" s="111"/>
      <c r="J34" s="112"/>
      <c r="K34" s="112">
        <f t="shared" si="13"/>
        <v>43.5</v>
      </c>
      <c r="L34" s="112">
        <f t="shared" si="13"/>
        <v>87.1</v>
      </c>
    </row>
    <row r="35" spans="1:12" ht="19.5" customHeight="1" x14ac:dyDescent="0.2">
      <c r="A35" s="116" t="str">
        <f>'Приложение 3'!A92</f>
        <v>Условно утвержденные расходы</v>
      </c>
      <c r="B35" s="110" t="s">
        <v>135</v>
      </c>
      <c r="C35" s="110" t="s">
        <v>8</v>
      </c>
      <c r="D35" s="110" t="s">
        <v>61</v>
      </c>
      <c r="E35" s="110" t="s">
        <v>136</v>
      </c>
      <c r="F35" s="85" t="s">
        <v>69</v>
      </c>
      <c r="G35" s="111" t="s">
        <v>134</v>
      </c>
      <c r="H35" s="111"/>
      <c r="I35" s="111"/>
      <c r="J35" s="112"/>
      <c r="K35" s="112">
        <f t="shared" si="13"/>
        <v>43.5</v>
      </c>
      <c r="L35" s="112">
        <f t="shared" si="13"/>
        <v>87.1</v>
      </c>
    </row>
    <row r="36" spans="1:12" ht="19.5" customHeight="1" x14ac:dyDescent="0.2">
      <c r="A36" s="116" t="str">
        <f>'Приложение 3'!A93</f>
        <v>Условно утвержденные расходы</v>
      </c>
      <c r="B36" s="110" t="s">
        <v>135</v>
      </c>
      <c r="C36" s="110" t="s">
        <v>8</v>
      </c>
      <c r="D36" s="110" t="s">
        <v>61</v>
      </c>
      <c r="E36" s="110" t="s">
        <v>136</v>
      </c>
      <c r="F36" s="85" t="s">
        <v>69</v>
      </c>
      <c r="G36" s="111" t="s">
        <v>134</v>
      </c>
      <c r="H36" s="111" t="s">
        <v>134</v>
      </c>
      <c r="I36" s="111"/>
      <c r="J36" s="112"/>
      <c r="K36" s="112">
        <f t="shared" si="13"/>
        <v>43.5</v>
      </c>
      <c r="L36" s="112">
        <f t="shared" si="13"/>
        <v>87.1</v>
      </c>
    </row>
    <row r="37" spans="1:12" ht="57.75" customHeight="1" x14ac:dyDescent="0.2">
      <c r="A37" s="116" t="s">
        <v>138</v>
      </c>
      <c r="B37" s="110" t="s">
        <v>135</v>
      </c>
      <c r="C37" s="110" t="s">
        <v>8</v>
      </c>
      <c r="D37" s="110" t="s">
        <v>61</v>
      </c>
      <c r="E37" s="110" t="s">
        <v>136</v>
      </c>
      <c r="F37" s="85" t="s">
        <v>69</v>
      </c>
      <c r="G37" s="111" t="s">
        <v>134</v>
      </c>
      <c r="H37" s="111" t="s">
        <v>134</v>
      </c>
      <c r="I37" s="111" t="s">
        <v>132</v>
      </c>
      <c r="J37" s="112"/>
      <c r="K37" s="112">
        <f>'Приложение 3'!J98</f>
        <v>43.5</v>
      </c>
      <c r="L37" s="112">
        <f>'Приложение 3'!K98</f>
        <v>87.1</v>
      </c>
    </row>
    <row r="38" spans="1:12" ht="91.5" customHeight="1" x14ac:dyDescent="0.2">
      <c r="A38" s="116" t="str">
        <f>'Приложение 2'!A15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38" s="110" t="s">
        <v>135</v>
      </c>
      <c r="C38" s="110" t="s">
        <v>8</v>
      </c>
      <c r="D38" s="110" t="s">
        <v>61</v>
      </c>
      <c r="E38" s="110" t="s">
        <v>200</v>
      </c>
      <c r="F38" s="85"/>
      <c r="G38" s="111"/>
      <c r="H38" s="111"/>
      <c r="I38" s="111"/>
      <c r="J38" s="112">
        <f>J39</f>
        <v>103.5</v>
      </c>
      <c r="K38" s="112"/>
      <c r="L38" s="112"/>
    </row>
    <row r="39" spans="1:12" ht="93.75" customHeight="1" x14ac:dyDescent="0.2">
      <c r="A39" s="116" t="str">
        <f>'Приложение 2'!A16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9" s="110" t="s">
        <v>135</v>
      </c>
      <c r="C39" s="110" t="s">
        <v>8</v>
      </c>
      <c r="D39" s="110" t="s">
        <v>61</v>
      </c>
      <c r="E39" s="110" t="s">
        <v>200</v>
      </c>
      <c r="F39" s="85" t="s">
        <v>63</v>
      </c>
      <c r="G39" s="111"/>
      <c r="H39" s="111"/>
      <c r="I39" s="111"/>
      <c r="J39" s="112">
        <f>J40</f>
        <v>103.5</v>
      </c>
      <c r="K39" s="112"/>
      <c r="L39" s="112"/>
    </row>
    <row r="40" spans="1:12" ht="42.75" customHeight="1" x14ac:dyDescent="0.2">
      <c r="A40" s="116" t="str">
        <f>'Приложение 2'!A17</f>
        <v>Расходы на выплаты персоналу государственных (муниципальных) органов</v>
      </c>
      <c r="B40" s="110" t="s">
        <v>135</v>
      </c>
      <c r="C40" s="110" t="s">
        <v>8</v>
      </c>
      <c r="D40" s="110" t="s">
        <v>61</v>
      </c>
      <c r="E40" s="110" t="s">
        <v>200</v>
      </c>
      <c r="F40" s="85" t="s">
        <v>64</v>
      </c>
      <c r="G40" s="111"/>
      <c r="H40" s="111"/>
      <c r="I40" s="111"/>
      <c r="J40" s="112">
        <f>J41</f>
        <v>103.5</v>
      </c>
      <c r="K40" s="112"/>
      <c r="L40" s="112"/>
    </row>
    <row r="41" spans="1:12" ht="15" customHeight="1" x14ac:dyDescent="0.2">
      <c r="A41" s="116" t="str">
        <f>A29</f>
        <v>Общегосударственные вопросы</v>
      </c>
      <c r="B41" s="110" t="s">
        <v>135</v>
      </c>
      <c r="C41" s="110" t="s">
        <v>8</v>
      </c>
      <c r="D41" s="110" t="s">
        <v>61</v>
      </c>
      <c r="E41" s="110" t="s">
        <v>200</v>
      </c>
      <c r="F41" s="85" t="s">
        <v>64</v>
      </c>
      <c r="G41" s="111" t="s">
        <v>35</v>
      </c>
      <c r="H41" s="111"/>
      <c r="I41" s="111"/>
      <c r="J41" s="112">
        <f>J42</f>
        <v>103.5</v>
      </c>
      <c r="K41" s="112"/>
      <c r="L41" s="112"/>
    </row>
    <row r="42" spans="1:12" ht="51" customHeight="1" x14ac:dyDescent="0.2">
      <c r="A42" s="116" t="str">
        <f>A30</f>
        <v>Функционирование высшего должностного лица субъекта Российской Федерации и муниципального образования</v>
      </c>
      <c r="B42" s="110" t="s">
        <v>135</v>
      </c>
      <c r="C42" s="110" t="s">
        <v>8</v>
      </c>
      <c r="D42" s="110" t="s">
        <v>61</v>
      </c>
      <c r="E42" s="110" t="s">
        <v>200</v>
      </c>
      <c r="F42" s="85" t="s">
        <v>64</v>
      </c>
      <c r="G42" s="111" t="s">
        <v>35</v>
      </c>
      <c r="H42" s="111" t="s">
        <v>37</v>
      </c>
      <c r="I42" s="111"/>
      <c r="J42" s="112">
        <f>J43</f>
        <v>103.5</v>
      </c>
      <c r="K42" s="112"/>
      <c r="L42" s="112"/>
    </row>
    <row r="43" spans="1:12" ht="55.5" customHeight="1" x14ac:dyDescent="0.2">
      <c r="A43" s="116" t="str">
        <f>A37</f>
        <v>Администрация Трофимовщинского сельского поселения Ромодановского муниципального района Республики Мордовия</v>
      </c>
      <c r="B43" s="110" t="s">
        <v>135</v>
      </c>
      <c r="C43" s="110" t="s">
        <v>8</v>
      </c>
      <c r="D43" s="110" t="s">
        <v>61</v>
      </c>
      <c r="E43" s="110" t="s">
        <v>200</v>
      </c>
      <c r="F43" s="85" t="s">
        <v>64</v>
      </c>
      <c r="G43" s="111" t="s">
        <v>35</v>
      </c>
      <c r="H43" s="111" t="s">
        <v>37</v>
      </c>
      <c r="I43" s="111" t="s">
        <v>132</v>
      </c>
      <c r="J43" s="112">
        <f>'Приложение 2'!J17</f>
        <v>103.5</v>
      </c>
      <c r="K43" s="112"/>
      <c r="L43" s="112"/>
    </row>
    <row r="44" spans="1:12" ht="54.75" customHeight="1" x14ac:dyDescent="0.2">
      <c r="A44" s="83" t="str">
        <f>'Приложение 2'!A20</f>
        <v xml:space="preserve">Расходы в рамках обеспечения деятельности Администрации Трофимовщинского сельского поселения </v>
      </c>
      <c r="B44" s="110">
        <v>65</v>
      </c>
      <c r="C44" s="110">
        <v>2</v>
      </c>
      <c r="D44" s="110"/>
      <c r="E44" s="110"/>
      <c r="F44" s="87"/>
      <c r="G44" s="114"/>
      <c r="H44" s="114"/>
      <c r="I44" s="114"/>
      <c r="J44" s="112">
        <f>J45+J51+J62</f>
        <v>1288.4000000000001</v>
      </c>
      <c r="K44" s="112">
        <f t="shared" ref="K44:L44" si="14">K45+K51</f>
        <v>788.30000000000007</v>
      </c>
      <c r="L44" s="112">
        <f t="shared" si="14"/>
        <v>793.30000000000007</v>
      </c>
    </row>
    <row r="45" spans="1:12" ht="38.25" x14ac:dyDescent="0.2">
      <c r="A45" s="116" t="s">
        <v>44</v>
      </c>
      <c r="B45" s="110">
        <v>65</v>
      </c>
      <c r="C45" s="110">
        <v>2</v>
      </c>
      <c r="D45" s="110" t="s">
        <v>61</v>
      </c>
      <c r="E45" s="110" t="s">
        <v>73</v>
      </c>
      <c r="F45" s="87"/>
      <c r="G45" s="114"/>
      <c r="H45" s="114"/>
      <c r="I45" s="114"/>
      <c r="J45" s="112">
        <f>J46</f>
        <v>843.5</v>
      </c>
      <c r="K45" s="112">
        <f t="shared" ref="K45:L45" si="15">K46</f>
        <v>716.1</v>
      </c>
      <c r="L45" s="112">
        <f t="shared" si="15"/>
        <v>716.1</v>
      </c>
    </row>
    <row r="46" spans="1:12" ht="89.25" x14ac:dyDescent="0.2">
      <c r="A46" s="116" t="s">
        <v>40</v>
      </c>
      <c r="B46" s="110">
        <v>65</v>
      </c>
      <c r="C46" s="110">
        <v>2</v>
      </c>
      <c r="D46" s="110" t="s">
        <v>61</v>
      </c>
      <c r="E46" s="110" t="s">
        <v>73</v>
      </c>
      <c r="F46" s="87" t="s">
        <v>63</v>
      </c>
      <c r="G46" s="114"/>
      <c r="H46" s="114"/>
      <c r="I46" s="114"/>
      <c r="J46" s="112">
        <f t="shared" ref="J46:J49" si="16">J47</f>
        <v>843.5</v>
      </c>
      <c r="K46" s="112">
        <f t="shared" ref="K46:K49" si="17">K47</f>
        <v>716.1</v>
      </c>
      <c r="L46" s="112">
        <f t="shared" ref="L46:L49" si="18">L47</f>
        <v>716.1</v>
      </c>
    </row>
    <row r="47" spans="1:12" ht="38.25" x14ac:dyDescent="0.2">
      <c r="A47" s="116" t="s">
        <v>41</v>
      </c>
      <c r="B47" s="110">
        <v>65</v>
      </c>
      <c r="C47" s="110">
        <v>2</v>
      </c>
      <c r="D47" s="110" t="s">
        <v>61</v>
      </c>
      <c r="E47" s="110" t="s">
        <v>73</v>
      </c>
      <c r="F47" s="87" t="s">
        <v>64</v>
      </c>
      <c r="G47" s="114"/>
      <c r="H47" s="114"/>
      <c r="I47" s="114"/>
      <c r="J47" s="112">
        <f t="shared" si="16"/>
        <v>843.5</v>
      </c>
      <c r="K47" s="112">
        <f t="shared" si="17"/>
        <v>716.1</v>
      </c>
      <c r="L47" s="112">
        <f t="shared" si="18"/>
        <v>716.1</v>
      </c>
    </row>
    <row r="48" spans="1:12" ht="19.5" customHeight="1" x14ac:dyDescent="0.2">
      <c r="A48" s="116" t="s">
        <v>34</v>
      </c>
      <c r="B48" s="110">
        <v>65</v>
      </c>
      <c r="C48" s="110">
        <v>2</v>
      </c>
      <c r="D48" s="110" t="s">
        <v>61</v>
      </c>
      <c r="E48" s="110" t="s">
        <v>73</v>
      </c>
      <c r="F48" s="87" t="s">
        <v>64</v>
      </c>
      <c r="G48" s="111" t="s">
        <v>35</v>
      </c>
      <c r="H48" s="111"/>
      <c r="I48" s="111"/>
      <c r="J48" s="112">
        <f t="shared" si="16"/>
        <v>843.5</v>
      </c>
      <c r="K48" s="112">
        <f t="shared" si="17"/>
        <v>716.1</v>
      </c>
      <c r="L48" s="112">
        <f t="shared" si="18"/>
        <v>716.1</v>
      </c>
    </row>
    <row r="49" spans="1:12" ht="69.75" customHeight="1" x14ac:dyDescent="0.2">
      <c r="A49" s="83" t="str">
        <f>'Приложение 2'!A18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49" s="110">
        <v>65</v>
      </c>
      <c r="C49" s="110">
        <v>2</v>
      </c>
      <c r="D49" s="110" t="s">
        <v>61</v>
      </c>
      <c r="E49" s="110" t="s">
        <v>73</v>
      </c>
      <c r="F49" s="87" t="s">
        <v>64</v>
      </c>
      <c r="G49" s="111" t="s">
        <v>35</v>
      </c>
      <c r="H49" s="111" t="s">
        <v>42</v>
      </c>
      <c r="I49" s="111"/>
      <c r="J49" s="112">
        <f t="shared" si="16"/>
        <v>843.5</v>
      </c>
      <c r="K49" s="112">
        <f t="shared" si="17"/>
        <v>716.1</v>
      </c>
      <c r="L49" s="112">
        <f t="shared" si="18"/>
        <v>716.1</v>
      </c>
    </row>
    <row r="50" spans="1:12" ht="51.75" customHeight="1" x14ac:dyDescent="0.2">
      <c r="A50" s="116" t="s">
        <v>138</v>
      </c>
      <c r="B50" s="110">
        <v>65</v>
      </c>
      <c r="C50" s="110">
        <v>2</v>
      </c>
      <c r="D50" s="110" t="s">
        <v>61</v>
      </c>
      <c r="E50" s="110" t="s">
        <v>73</v>
      </c>
      <c r="F50" s="87" t="s">
        <v>64</v>
      </c>
      <c r="G50" s="111" t="s">
        <v>35</v>
      </c>
      <c r="H50" s="111" t="s">
        <v>42</v>
      </c>
      <c r="I50" s="111" t="s">
        <v>132</v>
      </c>
      <c r="J50" s="112">
        <f>'Приложение 2'!J23</f>
        <v>843.5</v>
      </c>
      <c r="K50" s="112">
        <f>'Приложение 2'!K23</f>
        <v>716.1</v>
      </c>
      <c r="L50" s="112">
        <f>'Приложение 2'!L23</f>
        <v>716.1</v>
      </c>
    </row>
    <row r="51" spans="1:12" ht="42.75" customHeight="1" x14ac:dyDescent="0.2">
      <c r="A51" s="116" t="str">
        <f>'Приложение 2'!A24</f>
        <v>Расходы на обеспечение выполнения функций органов местного самоуправления</v>
      </c>
      <c r="B51" s="110" t="s">
        <v>135</v>
      </c>
      <c r="C51" s="110" t="s">
        <v>9</v>
      </c>
      <c r="D51" s="110" t="s">
        <v>61</v>
      </c>
      <c r="E51" s="110" t="s">
        <v>74</v>
      </c>
      <c r="F51" s="87"/>
      <c r="G51" s="111"/>
      <c r="H51" s="111"/>
      <c r="I51" s="111"/>
      <c r="J51" s="112">
        <f>J52</f>
        <v>265.5</v>
      </c>
      <c r="K51" s="112">
        <f>K52</f>
        <v>72.2</v>
      </c>
      <c r="L51" s="112">
        <f>L52</f>
        <v>77.2</v>
      </c>
    </row>
    <row r="52" spans="1:12" ht="45.75" customHeight="1" x14ac:dyDescent="0.2">
      <c r="A52" s="116" t="s">
        <v>164</v>
      </c>
      <c r="B52" s="110">
        <v>65</v>
      </c>
      <c r="C52" s="110">
        <v>2</v>
      </c>
      <c r="D52" s="110" t="s">
        <v>61</v>
      </c>
      <c r="E52" s="110" t="s">
        <v>74</v>
      </c>
      <c r="F52" s="87" t="s">
        <v>65</v>
      </c>
      <c r="G52" s="114"/>
      <c r="H52" s="114"/>
      <c r="I52" s="114"/>
      <c r="J52" s="112">
        <f>J53+J57</f>
        <v>265.5</v>
      </c>
      <c r="K52" s="112">
        <f t="shared" ref="K52:L52" si="19">K53+K57</f>
        <v>72.2</v>
      </c>
      <c r="L52" s="112">
        <f t="shared" si="19"/>
        <v>77.2</v>
      </c>
    </row>
    <row r="53" spans="1:12" ht="38.25" x14ac:dyDescent="0.2">
      <c r="A53" s="116" t="s">
        <v>43</v>
      </c>
      <c r="B53" s="110">
        <v>65</v>
      </c>
      <c r="C53" s="110">
        <v>2</v>
      </c>
      <c r="D53" s="110" t="s">
        <v>61</v>
      </c>
      <c r="E53" s="110" t="s">
        <v>74</v>
      </c>
      <c r="F53" s="87" t="s">
        <v>66</v>
      </c>
      <c r="G53" s="114"/>
      <c r="H53" s="114"/>
      <c r="I53" s="114"/>
      <c r="J53" s="112">
        <f>J54</f>
        <v>265.39999999999998</v>
      </c>
      <c r="K53" s="112">
        <f t="shared" ref="K53:K55" si="20">K54</f>
        <v>70.2</v>
      </c>
      <c r="L53" s="112">
        <f t="shared" ref="L53:L55" si="21">L54</f>
        <v>75.2</v>
      </c>
    </row>
    <row r="54" spans="1:12" x14ac:dyDescent="0.2">
      <c r="A54" s="116" t="s">
        <v>34</v>
      </c>
      <c r="B54" s="110">
        <v>65</v>
      </c>
      <c r="C54" s="110">
        <v>2</v>
      </c>
      <c r="D54" s="110" t="s">
        <v>61</v>
      </c>
      <c r="E54" s="110" t="s">
        <v>74</v>
      </c>
      <c r="F54" s="87" t="s">
        <v>66</v>
      </c>
      <c r="G54" s="111" t="s">
        <v>35</v>
      </c>
      <c r="H54" s="111"/>
      <c r="I54" s="111"/>
      <c r="J54" s="112">
        <f t="shared" ref="J54:J55" si="22">J55</f>
        <v>265.39999999999998</v>
      </c>
      <c r="K54" s="112">
        <f t="shared" si="20"/>
        <v>70.2</v>
      </c>
      <c r="L54" s="112">
        <f t="shared" si="21"/>
        <v>75.2</v>
      </c>
    </row>
    <row r="55" spans="1:12" ht="67.5" customHeight="1" x14ac:dyDescent="0.2">
      <c r="A55" s="83" t="str">
        <f>A49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55" s="110">
        <v>65</v>
      </c>
      <c r="C55" s="110">
        <v>2</v>
      </c>
      <c r="D55" s="110" t="s">
        <v>61</v>
      </c>
      <c r="E55" s="110" t="s">
        <v>74</v>
      </c>
      <c r="F55" s="87" t="s">
        <v>66</v>
      </c>
      <c r="G55" s="111" t="s">
        <v>35</v>
      </c>
      <c r="H55" s="111" t="s">
        <v>42</v>
      </c>
      <c r="I55" s="111"/>
      <c r="J55" s="112">
        <f t="shared" si="22"/>
        <v>265.39999999999998</v>
      </c>
      <c r="K55" s="112">
        <f t="shared" si="20"/>
        <v>70.2</v>
      </c>
      <c r="L55" s="112">
        <f t="shared" si="21"/>
        <v>75.2</v>
      </c>
    </row>
    <row r="56" spans="1:12" ht="54" customHeight="1" x14ac:dyDescent="0.2">
      <c r="A56" s="116" t="s">
        <v>138</v>
      </c>
      <c r="B56" s="110">
        <v>65</v>
      </c>
      <c r="C56" s="110">
        <v>2</v>
      </c>
      <c r="D56" s="110" t="s">
        <v>61</v>
      </c>
      <c r="E56" s="110" t="s">
        <v>74</v>
      </c>
      <c r="F56" s="87" t="s">
        <v>66</v>
      </c>
      <c r="G56" s="111" t="s">
        <v>35</v>
      </c>
      <c r="H56" s="111" t="s">
        <v>42</v>
      </c>
      <c r="I56" s="111" t="s">
        <v>132</v>
      </c>
      <c r="J56" s="112">
        <f>'Приложение 2'!J26</f>
        <v>265.39999999999998</v>
      </c>
      <c r="K56" s="112">
        <f>'Приложение 2'!K26</f>
        <v>70.2</v>
      </c>
      <c r="L56" s="112">
        <f>'Приложение 2'!L26</f>
        <v>75.2</v>
      </c>
    </row>
    <row r="57" spans="1:12" x14ac:dyDescent="0.2">
      <c r="A57" s="116" t="s">
        <v>45</v>
      </c>
      <c r="B57" s="110">
        <v>65</v>
      </c>
      <c r="C57" s="110">
        <v>2</v>
      </c>
      <c r="D57" s="110" t="s">
        <v>61</v>
      </c>
      <c r="E57" s="110" t="s">
        <v>74</v>
      </c>
      <c r="F57" s="87" t="s">
        <v>67</v>
      </c>
      <c r="G57" s="114"/>
      <c r="H57" s="114"/>
      <c r="I57" s="114"/>
      <c r="J57" s="112">
        <f>J58</f>
        <v>0.1</v>
      </c>
      <c r="K57" s="112">
        <f t="shared" ref="K57:K60" si="23">K58</f>
        <v>2</v>
      </c>
      <c r="L57" s="112">
        <f t="shared" ref="L57:L60" si="24">L58</f>
        <v>2</v>
      </c>
    </row>
    <row r="58" spans="1:12" ht="25.5" x14ac:dyDescent="0.2">
      <c r="A58" s="116" t="s">
        <v>46</v>
      </c>
      <c r="B58" s="110">
        <v>65</v>
      </c>
      <c r="C58" s="110">
        <v>2</v>
      </c>
      <c r="D58" s="110" t="s">
        <v>61</v>
      </c>
      <c r="E58" s="110" t="s">
        <v>74</v>
      </c>
      <c r="F58" s="87" t="s">
        <v>68</v>
      </c>
      <c r="G58" s="114"/>
      <c r="H58" s="114"/>
      <c r="I58" s="114"/>
      <c r="J58" s="112">
        <f t="shared" ref="J58:J60" si="25">J59</f>
        <v>0.1</v>
      </c>
      <c r="K58" s="112">
        <f t="shared" si="23"/>
        <v>2</v>
      </c>
      <c r="L58" s="112">
        <f t="shared" si="24"/>
        <v>2</v>
      </c>
    </row>
    <row r="59" spans="1:12" x14ac:dyDescent="0.2">
      <c r="A59" s="116" t="s">
        <v>34</v>
      </c>
      <c r="B59" s="110">
        <v>65</v>
      </c>
      <c r="C59" s="110">
        <v>2</v>
      </c>
      <c r="D59" s="110" t="s">
        <v>61</v>
      </c>
      <c r="E59" s="110" t="s">
        <v>74</v>
      </c>
      <c r="F59" s="87" t="s">
        <v>68</v>
      </c>
      <c r="G59" s="111" t="s">
        <v>35</v>
      </c>
      <c r="H59" s="111"/>
      <c r="I59" s="111"/>
      <c r="J59" s="112">
        <f t="shared" si="25"/>
        <v>0.1</v>
      </c>
      <c r="K59" s="112">
        <f t="shared" si="23"/>
        <v>2</v>
      </c>
      <c r="L59" s="112">
        <f t="shared" si="24"/>
        <v>2</v>
      </c>
    </row>
    <row r="60" spans="1:12" ht="66.75" customHeight="1" x14ac:dyDescent="0.2">
      <c r="A60" s="83" t="str">
        <f>A55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60" s="110">
        <v>65</v>
      </c>
      <c r="C60" s="110">
        <v>2</v>
      </c>
      <c r="D60" s="110" t="s">
        <v>61</v>
      </c>
      <c r="E60" s="110" t="s">
        <v>74</v>
      </c>
      <c r="F60" s="87" t="s">
        <v>68</v>
      </c>
      <c r="G60" s="111" t="s">
        <v>35</v>
      </c>
      <c r="H60" s="111" t="s">
        <v>42</v>
      </c>
      <c r="I60" s="111"/>
      <c r="J60" s="112">
        <f t="shared" si="25"/>
        <v>0.1</v>
      </c>
      <c r="K60" s="112">
        <f t="shared" si="23"/>
        <v>2</v>
      </c>
      <c r="L60" s="112">
        <f t="shared" si="24"/>
        <v>2</v>
      </c>
    </row>
    <row r="61" spans="1:12" ht="51.75" customHeight="1" x14ac:dyDescent="0.2">
      <c r="A61" s="116" t="s">
        <v>138</v>
      </c>
      <c r="B61" s="110">
        <v>65</v>
      </c>
      <c r="C61" s="110">
        <v>2</v>
      </c>
      <c r="D61" s="110" t="s">
        <v>61</v>
      </c>
      <c r="E61" s="110" t="s">
        <v>74</v>
      </c>
      <c r="F61" s="87" t="s">
        <v>68</v>
      </c>
      <c r="G61" s="111" t="s">
        <v>35</v>
      </c>
      <c r="H61" s="111" t="s">
        <v>42</v>
      </c>
      <c r="I61" s="111" t="s">
        <v>132</v>
      </c>
      <c r="J61" s="112">
        <f>'Приложение 2'!J28</f>
        <v>0.1</v>
      </c>
      <c r="K61" s="112">
        <f>'Приложение 2'!K28</f>
        <v>2</v>
      </c>
      <c r="L61" s="112">
        <f>'Приложение 2'!L28</f>
        <v>2</v>
      </c>
    </row>
    <row r="62" spans="1:12" ht="51.75" customHeight="1" x14ac:dyDescent="0.2">
      <c r="A62" s="116" t="str">
        <f>'Приложение 2'!A29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62" s="110" t="s">
        <v>135</v>
      </c>
      <c r="C62" s="110" t="s">
        <v>9</v>
      </c>
      <c r="D62" s="110" t="s">
        <v>61</v>
      </c>
      <c r="E62" s="110" t="s">
        <v>200</v>
      </c>
      <c r="F62" s="87"/>
      <c r="G62" s="111"/>
      <c r="H62" s="111"/>
      <c r="I62" s="111"/>
      <c r="J62" s="112">
        <f>J63</f>
        <v>179.4</v>
      </c>
      <c r="K62" s="112"/>
      <c r="L62" s="112"/>
    </row>
    <row r="63" spans="1:12" ht="51.75" customHeight="1" x14ac:dyDescent="0.2">
      <c r="A63" s="116" t="str">
        <f>'Приложение 2'!A30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3" s="110" t="s">
        <v>135</v>
      </c>
      <c r="C63" s="110" t="s">
        <v>9</v>
      </c>
      <c r="D63" s="110" t="s">
        <v>61</v>
      </c>
      <c r="E63" s="110" t="s">
        <v>200</v>
      </c>
      <c r="F63" s="87" t="s">
        <v>63</v>
      </c>
      <c r="G63" s="111"/>
      <c r="H63" s="111"/>
      <c r="I63" s="111"/>
      <c r="J63" s="112">
        <f>J64</f>
        <v>179.4</v>
      </c>
      <c r="K63" s="112"/>
      <c r="L63" s="112"/>
    </row>
    <row r="64" spans="1:12" ht="40.5" customHeight="1" x14ac:dyDescent="0.2">
      <c r="A64" s="116" t="str">
        <f>'Приложение 2'!A31</f>
        <v>Расходы на выплаты персоналу государственных (муниципальных) органов</v>
      </c>
      <c r="B64" s="110" t="s">
        <v>135</v>
      </c>
      <c r="C64" s="110" t="s">
        <v>9</v>
      </c>
      <c r="D64" s="110" t="s">
        <v>61</v>
      </c>
      <c r="E64" s="110" t="s">
        <v>200</v>
      </c>
      <c r="F64" s="87" t="s">
        <v>64</v>
      </c>
      <c r="G64" s="111"/>
      <c r="H64" s="111"/>
      <c r="I64" s="111"/>
      <c r="J64" s="112">
        <f>J65</f>
        <v>179.4</v>
      </c>
      <c r="K64" s="112"/>
      <c r="L64" s="112"/>
    </row>
    <row r="65" spans="1:12" ht="15" customHeight="1" x14ac:dyDescent="0.2">
      <c r="A65" s="116" t="str">
        <f>A59</f>
        <v>Общегосударственные вопросы</v>
      </c>
      <c r="B65" s="110" t="s">
        <v>135</v>
      </c>
      <c r="C65" s="110" t="s">
        <v>9</v>
      </c>
      <c r="D65" s="110" t="s">
        <v>61</v>
      </c>
      <c r="E65" s="110" t="s">
        <v>200</v>
      </c>
      <c r="F65" s="87" t="s">
        <v>64</v>
      </c>
      <c r="G65" s="111" t="s">
        <v>35</v>
      </c>
      <c r="H65" s="111"/>
      <c r="I65" s="111"/>
      <c r="J65" s="112">
        <f>J66</f>
        <v>179.4</v>
      </c>
      <c r="K65" s="112"/>
      <c r="L65" s="112"/>
    </row>
    <row r="66" spans="1:12" ht="51.75" customHeight="1" x14ac:dyDescent="0.2">
      <c r="A66" s="116" t="str">
        <f>A60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66" s="110" t="s">
        <v>135</v>
      </c>
      <c r="C66" s="110" t="s">
        <v>9</v>
      </c>
      <c r="D66" s="110" t="s">
        <v>61</v>
      </c>
      <c r="E66" s="110" t="s">
        <v>200</v>
      </c>
      <c r="F66" s="87" t="s">
        <v>64</v>
      </c>
      <c r="G66" s="111" t="s">
        <v>35</v>
      </c>
      <c r="H66" s="111" t="s">
        <v>42</v>
      </c>
      <c r="I66" s="111"/>
      <c r="J66" s="112">
        <f>J67</f>
        <v>179.4</v>
      </c>
      <c r="K66" s="112"/>
      <c r="L66" s="112"/>
    </row>
    <row r="67" spans="1:12" ht="51.75" customHeight="1" x14ac:dyDescent="0.2">
      <c r="A67" s="116" t="str">
        <f>A61</f>
        <v>Администрация Трофимовщинского сельского поселения Ромодановского муниципального района Республики Мордовия</v>
      </c>
      <c r="B67" s="110" t="s">
        <v>135</v>
      </c>
      <c r="C67" s="110" t="s">
        <v>9</v>
      </c>
      <c r="D67" s="110" t="s">
        <v>61</v>
      </c>
      <c r="E67" s="110" t="s">
        <v>200</v>
      </c>
      <c r="F67" s="87" t="s">
        <v>64</v>
      </c>
      <c r="G67" s="111" t="s">
        <v>35</v>
      </c>
      <c r="H67" s="111" t="s">
        <v>42</v>
      </c>
      <c r="I67" s="111" t="s">
        <v>132</v>
      </c>
      <c r="J67" s="112">
        <f>'Приложение 2'!J31</f>
        <v>179.4</v>
      </c>
      <c r="K67" s="112"/>
      <c r="L67" s="112"/>
    </row>
    <row r="68" spans="1:12" ht="57.75" customHeight="1" x14ac:dyDescent="0.2">
      <c r="A68" s="118" t="s">
        <v>166</v>
      </c>
      <c r="B68" s="110" t="s">
        <v>76</v>
      </c>
      <c r="C68" s="110"/>
      <c r="D68" s="110"/>
      <c r="E68" s="110"/>
      <c r="F68" s="87"/>
      <c r="G68" s="111"/>
      <c r="H68" s="111"/>
      <c r="I68" s="111"/>
      <c r="J68" s="112">
        <f>J69</f>
        <v>470.20000000000005</v>
      </c>
      <c r="K68" s="112">
        <f t="shared" ref="K68:L68" si="26">K69</f>
        <v>411.5</v>
      </c>
      <c r="L68" s="112">
        <f t="shared" si="26"/>
        <v>417.79999999999995</v>
      </c>
    </row>
    <row r="69" spans="1:12" ht="69.75" customHeight="1" x14ac:dyDescent="0.2">
      <c r="A69" s="116" t="s">
        <v>167</v>
      </c>
      <c r="B69" s="110" t="s">
        <v>76</v>
      </c>
      <c r="C69" s="110" t="s">
        <v>8</v>
      </c>
      <c r="D69" s="110"/>
      <c r="E69" s="110"/>
      <c r="F69" s="87"/>
      <c r="G69" s="111"/>
      <c r="H69" s="111"/>
      <c r="I69" s="111"/>
      <c r="J69" s="112">
        <f>J70+J76+J111+J88+J100+J94</f>
        <v>470.20000000000005</v>
      </c>
      <c r="K69" s="112">
        <f>K70+K76+K111+K88+K100</f>
        <v>411.5</v>
      </c>
      <c r="L69" s="112">
        <f>L70+L76+L111+L88+L100</f>
        <v>417.79999999999995</v>
      </c>
    </row>
    <row r="70" spans="1:12" ht="27" customHeight="1" x14ac:dyDescent="0.2">
      <c r="A70" s="116" t="str">
        <f>'Приложение 2'!A82</f>
        <v>Доплаты к пенсиям муниципальных служащих Республики Мордовия</v>
      </c>
      <c r="B70" s="110" t="s">
        <v>76</v>
      </c>
      <c r="C70" s="110" t="s">
        <v>8</v>
      </c>
      <c r="D70" s="110" t="s">
        <v>61</v>
      </c>
      <c r="E70" s="110" t="s">
        <v>79</v>
      </c>
      <c r="F70" s="87"/>
      <c r="G70" s="111"/>
      <c r="H70" s="111"/>
      <c r="I70" s="111"/>
      <c r="J70" s="112">
        <f t="shared" ref="J70:L74" si="27">J71</f>
        <v>263.2</v>
      </c>
      <c r="K70" s="112">
        <f t="shared" si="27"/>
        <v>230.7</v>
      </c>
      <c r="L70" s="112">
        <f t="shared" si="27"/>
        <v>230.7</v>
      </c>
    </row>
    <row r="71" spans="1:12" ht="26.25" customHeight="1" x14ac:dyDescent="0.2">
      <c r="A71" s="116" t="str">
        <f>'Приложение 2'!A83</f>
        <v>Социальное обеспечение и иные выплаты населению</v>
      </c>
      <c r="B71" s="110" t="s">
        <v>76</v>
      </c>
      <c r="C71" s="110" t="s">
        <v>8</v>
      </c>
      <c r="D71" s="110" t="s">
        <v>61</v>
      </c>
      <c r="E71" s="110" t="s">
        <v>79</v>
      </c>
      <c r="F71" s="87" t="s">
        <v>70</v>
      </c>
      <c r="G71" s="111"/>
      <c r="H71" s="111"/>
      <c r="I71" s="111"/>
      <c r="J71" s="112">
        <f t="shared" si="27"/>
        <v>263.2</v>
      </c>
      <c r="K71" s="112">
        <f t="shared" si="27"/>
        <v>230.7</v>
      </c>
      <c r="L71" s="112">
        <f t="shared" si="27"/>
        <v>230.7</v>
      </c>
    </row>
    <row r="72" spans="1:12" ht="32.25" customHeight="1" x14ac:dyDescent="0.2">
      <c r="A72" s="116" t="str">
        <f>'Приложение 2'!A84</f>
        <v>Публичные нормативные социальные выплаты гражданам</v>
      </c>
      <c r="B72" s="110" t="s">
        <v>76</v>
      </c>
      <c r="C72" s="110" t="s">
        <v>8</v>
      </c>
      <c r="D72" s="110" t="s">
        <v>61</v>
      </c>
      <c r="E72" s="110" t="s">
        <v>79</v>
      </c>
      <c r="F72" s="87" t="s">
        <v>71</v>
      </c>
      <c r="G72" s="111"/>
      <c r="H72" s="111"/>
      <c r="I72" s="111"/>
      <c r="J72" s="112">
        <f t="shared" si="27"/>
        <v>263.2</v>
      </c>
      <c r="K72" s="112">
        <f t="shared" si="27"/>
        <v>230.7</v>
      </c>
      <c r="L72" s="112">
        <f t="shared" si="27"/>
        <v>230.7</v>
      </c>
    </row>
    <row r="73" spans="1:12" ht="17.25" customHeight="1" x14ac:dyDescent="0.2">
      <c r="A73" s="116" t="str">
        <f>'Приложение 2'!A78</f>
        <v>Социальная политика</v>
      </c>
      <c r="B73" s="110" t="s">
        <v>76</v>
      </c>
      <c r="C73" s="110" t="s">
        <v>8</v>
      </c>
      <c r="D73" s="110" t="s">
        <v>61</v>
      </c>
      <c r="E73" s="110" t="s">
        <v>79</v>
      </c>
      <c r="F73" s="87" t="s">
        <v>71</v>
      </c>
      <c r="G73" s="111" t="s">
        <v>17</v>
      </c>
      <c r="H73" s="111"/>
      <c r="I73" s="111"/>
      <c r="J73" s="112">
        <f t="shared" si="27"/>
        <v>263.2</v>
      </c>
      <c r="K73" s="112">
        <f t="shared" si="27"/>
        <v>230.7</v>
      </c>
      <c r="L73" s="112">
        <f t="shared" si="27"/>
        <v>230.7</v>
      </c>
    </row>
    <row r="74" spans="1:12" ht="15.75" customHeight="1" x14ac:dyDescent="0.2">
      <c r="A74" s="116" t="str">
        <f>'Приложение 2'!A79</f>
        <v xml:space="preserve"> Пенсионное обеспечение</v>
      </c>
      <c r="B74" s="110" t="s">
        <v>76</v>
      </c>
      <c r="C74" s="110" t="s">
        <v>8</v>
      </c>
      <c r="D74" s="110" t="s">
        <v>61</v>
      </c>
      <c r="E74" s="110" t="s">
        <v>79</v>
      </c>
      <c r="F74" s="87" t="s">
        <v>71</v>
      </c>
      <c r="G74" s="111" t="s">
        <v>17</v>
      </c>
      <c r="H74" s="111" t="s">
        <v>35</v>
      </c>
      <c r="I74" s="111"/>
      <c r="J74" s="112">
        <f t="shared" si="27"/>
        <v>263.2</v>
      </c>
      <c r="K74" s="112">
        <f t="shared" si="27"/>
        <v>230.7</v>
      </c>
      <c r="L74" s="112">
        <f t="shared" si="27"/>
        <v>230.7</v>
      </c>
    </row>
    <row r="75" spans="1:12" ht="53.25" customHeight="1" x14ac:dyDescent="0.2">
      <c r="A75" s="116" t="str">
        <f>A61</f>
        <v>Администрация Трофимовщинского сельского поселения Ромодановского муниципального района Республики Мордовия</v>
      </c>
      <c r="B75" s="110" t="s">
        <v>76</v>
      </c>
      <c r="C75" s="110" t="s">
        <v>8</v>
      </c>
      <c r="D75" s="110" t="s">
        <v>61</v>
      </c>
      <c r="E75" s="110" t="s">
        <v>79</v>
      </c>
      <c r="F75" s="87" t="s">
        <v>71</v>
      </c>
      <c r="G75" s="111" t="s">
        <v>17</v>
      </c>
      <c r="H75" s="111" t="s">
        <v>35</v>
      </c>
      <c r="I75" s="111" t="s">
        <v>132</v>
      </c>
      <c r="J75" s="112">
        <f>'Приложение 2'!J84</f>
        <v>263.2</v>
      </c>
      <c r="K75" s="112">
        <f>'Приложение 2'!K84</f>
        <v>230.7</v>
      </c>
      <c r="L75" s="112">
        <f>'Приложение 2'!L84</f>
        <v>230.7</v>
      </c>
    </row>
    <row r="76" spans="1:12" ht="68.25" customHeight="1" x14ac:dyDescent="0.2">
      <c r="A76" s="116" t="str">
        <f>'Приложение 2'!A40</f>
        <v>Резервный фонд администрации Трофимовщинского сельского поселени Ромодановского муниципального района Республики Мордовия</v>
      </c>
      <c r="B76" s="110" t="s">
        <v>76</v>
      </c>
      <c r="C76" s="110" t="s">
        <v>8</v>
      </c>
      <c r="D76" s="110" t="s">
        <v>61</v>
      </c>
      <c r="E76" s="110" t="s">
        <v>78</v>
      </c>
      <c r="F76" s="87"/>
      <c r="G76" s="111"/>
      <c r="H76" s="111"/>
      <c r="I76" s="111"/>
      <c r="J76" s="112">
        <f t="shared" ref="J76:L80" si="28">J77</f>
        <v>5</v>
      </c>
      <c r="K76" s="112">
        <f t="shared" si="28"/>
        <v>5</v>
      </c>
      <c r="L76" s="112">
        <f t="shared" si="28"/>
        <v>5</v>
      </c>
    </row>
    <row r="77" spans="1:12" ht="17.25" customHeight="1" x14ac:dyDescent="0.2">
      <c r="A77" s="116" t="str">
        <f>'Приложение 2'!A41</f>
        <v>Иные бюджетные ассигнования</v>
      </c>
      <c r="B77" s="110" t="s">
        <v>76</v>
      </c>
      <c r="C77" s="110" t="s">
        <v>8</v>
      </c>
      <c r="D77" s="110" t="s">
        <v>61</v>
      </c>
      <c r="E77" s="110" t="s">
        <v>78</v>
      </c>
      <c r="F77" s="87" t="s">
        <v>67</v>
      </c>
      <c r="G77" s="111"/>
      <c r="H77" s="111"/>
      <c r="I77" s="111"/>
      <c r="J77" s="112">
        <f t="shared" si="28"/>
        <v>5</v>
      </c>
      <c r="K77" s="112">
        <f t="shared" si="28"/>
        <v>5</v>
      </c>
      <c r="L77" s="112">
        <f t="shared" si="28"/>
        <v>5</v>
      </c>
    </row>
    <row r="78" spans="1:12" ht="15.75" customHeight="1" x14ac:dyDescent="0.2">
      <c r="A78" s="116" t="str">
        <f>'Приложение 2'!A42</f>
        <v>Резервные средства</v>
      </c>
      <c r="B78" s="110" t="s">
        <v>76</v>
      </c>
      <c r="C78" s="110" t="s">
        <v>8</v>
      </c>
      <c r="D78" s="110" t="s">
        <v>61</v>
      </c>
      <c r="E78" s="110" t="s">
        <v>78</v>
      </c>
      <c r="F78" s="87" t="s">
        <v>69</v>
      </c>
      <c r="G78" s="111"/>
      <c r="H78" s="111"/>
      <c r="I78" s="111"/>
      <c r="J78" s="112">
        <f t="shared" si="28"/>
        <v>5</v>
      </c>
      <c r="K78" s="112">
        <f t="shared" si="28"/>
        <v>5</v>
      </c>
      <c r="L78" s="112">
        <f t="shared" si="28"/>
        <v>5</v>
      </c>
    </row>
    <row r="79" spans="1:12" ht="20.25" customHeight="1" x14ac:dyDescent="0.2">
      <c r="A79" s="116" t="str">
        <f>'Приложение 2'!A8</f>
        <v>Общегосударственные вопросы</v>
      </c>
      <c r="B79" s="110" t="s">
        <v>76</v>
      </c>
      <c r="C79" s="110" t="s">
        <v>8</v>
      </c>
      <c r="D79" s="110" t="s">
        <v>61</v>
      </c>
      <c r="E79" s="110" t="s">
        <v>78</v>
      </c>
      <c r="F79" s="87" t="s">
        <v>69</v>
      </c>
      <c r="G79" s="111" t="s">
        <v>35</v>
      </c>
      <c r="H79" s="111"/>
      <c r="I79" s="111"/>
      <c r="J79" s="112">
        <f t="shared" si="28"/>
        <v>5</v>
      </c>
      <c r="K79" s="112">
        <f t="shared" si="28"/>
        <v>5</v>
      </c>
      <c r="L79" s="112">
        <f t="shared" si="28"/>
        <v>5</v>
      </c>
    </row>
    <row r="80" spans="1:12" ht="15" customHeight="1" x14ac:dyDescent="0.2">
      <c r="A80" s="116" t="str">
        <f>'Приложение 2'!A37</f>
        <v xml:space="preserve">Резервные фонды </v>
      </c>
      <c r="B80" s="110" t="s">
        <v>76</v>
      </c>
      <c r="C80" s="110" t="s">
        <v>8</v>
      </c>
      <c r="D80" s="110" t="s">
        <v>61</v>
      </c>
      <c r="E80" s="110" t="s">
        <v>78</v>
      </c>
      <c r="F80" s="87" t="s">
        <v>69</v>
      </c>
      <c r="G80" s="111" t="s">
        <v>35</v>
      </c>
      <c r="H80" s="111" t="s">
        <v>18</v>
      </c>
      <c r="I80" s="111"/>
      <c r="J80" s="112">
        <f t="shared" si="28"/>
        <v>5</v>
      </c>
      <c r="K80" s="112">
        <f t="shared" si="28"/>
        <v>5</v>
      </c>
      <c r="L80" s="112">
        <f t="shared" si="28"/>
        <v>5</v>
      </c>
    </row>
    <row r="81" spans="1:12" ht="51.75" customHeight="1" x14ac:dyDescent="0.2">
      <c r="A81" s="116" t="str">
        <f>A75</f>
        <v>Администрация Трофимовщинского сельского поселения Ромодановского муниципального района Республики Мордовия</v>
      </c>
      <c r="B81" s="110" t="s">
        <v>76</v>
      </c>
      <c r="C81" s="110" t="s">
        <v>8</v>
      </c>
      <c r="D81" s="110" t="s">
        <v>61</v>
      </c>
      <c r="E81" s="110" t="s">
        <v>78</v>
      </c>
      <c r="F81" s="87" t="s">
        <v>69</v>
      </c>
      <c r="G81" s="111" t="s">
        <v>35</v>
      </c>
      <c r="H81" s="111" t="s">
        <v>18</v>
      </c>
      <c r="I81" s="111" t="s">
        <v>132</v>
      </c>
      <c r="J81" s="112">
        <f>'Приложение 2'!J42</f>
        <v>5</v>
      </c>
      <c r="K81" s="112">
        <f>'Приложение 2'!K42</f>
        <v>5</v>
      </c>
      <c r="L81" s="112">
        <f>'Приложение 2'!L42</f>
        <v>5</v>
      </c>
    </row>
    <row r="82" spans="1:12" ht="32.25" customHeight="1" x14ac:dyDescent="0.2">
      <c r="A82" s="116" t="str">
        <f>'Приложение 2'!A46</f>
        <v>Мероприятия связанные с муниципальным управлением</v>
      </c>
      <c r="B82" s="110" t="s">
        <v>76</v>
      </c>
      <c r="C82" s="110" t="s">
        <v>8</v>
      </c>
      <c r="D82" s="110" t="s">
        <v>61</v>
      </c>
      <c r="E82" s="110" t="s">
        <v>207</v>
      </c>
      <c r="F82" s="87"/>
      <c r="G82" s="111"/>
      <c r="H82" s="111"/>
      <c r="I82" s="111"/>
      <c r="J82" s="112">
        <f>J83</f>
        <v>18</v>
      </c>
      <c r="K82" s="112"/>
      <c r="L82" s="112"/>
    </row>
    <row r="83" spans="1:12" ht="20.25" customHeight="1" x14ac:dyDescent="0.2">
      <c r="A83" s="116" t="str">
        <f>'Приложение 2'!A47</f>
        <v>Иные бюджетные ассигнования</v>
      </c>
      <c r="B83" s="110" t="s">
        <v>76</v>
      </c>
      <c r="C83" s="110" t="s">
        <v>8</v>
      </c>
      <c r="D83" s="110" t="s">
        <v>61</v>
      </c>
      <c r="E83" s="110" t="s">
        <v>207</v>
      </c>
      <c r="F83" s="87" t="s">
        <v>67</v>
      </c>
      <c r="G83" s="111"/>
      <c r="H83" s="111"/>
      <c r="I83" s="111"/>
      <c r="J83" s="112">
        <f>J84</f>
        <v>18</v>
      </c>
      <c r="K83" s="112"/>
      <c r="L83" s="112"/>
    </row>
    <row r="84" spans="1:12" ht="29.25" customHeight="1" x14ac:dyDescent="0.2">
      <c r="A84" s="116" t="str">
        <f>'Приложение 2'!A48</f>
        <v>Уплата налогов, сборов и иных платежей</v>
      </c>
      <c r="B84" s="110" t="s">
        <v>76</v>
      </c>
      <c r="C84" s="110" t="s">
        <v>8</v>
      </c>
      <c r="D84" s="110" t="s">
        <v>61</v>
      </c>
      <c r="E84" s="110" t="s">
        <v>207</v>
      </c>
      <c r="F84" s="87" t="s">
        <v>68</v>
      </c>
      <c r="G84" s="111"/>
      <c r="H84" s="111"/>
      <c r="I84" s="111"/>
      <c r="J84" s="112">
        <f>J85</f>
        <v>18</v>
      </c>
      <c r="K84" s="112"/>
      <c r="L84" s="112"/>
    </row>
    <row r="85" spans="1:12" ht="21.75" customHeight="1" x14ac:dyDescent="0.2">
      <c r="A85" s="116" t="str">
        <f>A79</f>
        <v>Общегосударственные вопросы</v>
      </c>
      <c r="B85" s="110" t="s">
        <v>76</v>
      </c>
      <c r="C85" s="110" t="s">
        <v>8</v>
      </c>
      <c r="D85" s="110" t="s">
        <v>61</v>
      </c>
      <c r="E85" s="110" t="s">
        <v>207</v>
      </c>
      <c r="F85" s="87" t="s">
        <v>68</v>
      </c>
      <c r="G85" s="111" t="s">
        <v>35</v>
      </c>
      <c r="H85" s="111"/>
      <c r="I85" s="111"/>
      <c r="J85" s="112">
        <f>J86</f>
        <v>18</v>
      </c>
      <c r="K85" s="112"/>
      <c r="L85" s="112"/>
    </row>
    <row r="86" spans="1:12" ht="26.25" customHeight="1" x14ac:dyDescent="0.2">
      <c r="A86" s="116" t="str">
        <f>'Приложение 2'!A43</f>
        <v>Другие общегосударственные вопросы</v>
      </c>
      <c r="B86" s="110" t="s">
        <v>76</v>
      </c>
      <c r="C86" s="110" t="s">
        <v>8</v>
      </c>
      <c r="D86" s="110" t="s">
        <v>61</v>
      </c>
      <c r="E86" s="110" t="s">
        <v>207</v>
      </c>
      <c r="F86" s="87" t="s">
        <v>68</v>
      </c>
      <c r="G86" s="111" t="s">
        <v>35</v>
      </c>
      <c r="H86" s="111" t="s">
        <v>160</v>
      </c>
      <c r="I86" s="111"/>
      <c r="J86" s="112">
        <f>J87</f>
        <v>18</v>
      </c>
      <c r="K86" s="112"/>
      <c r="L86" s="112"/>
    </row>
    <row r="87" spans="1:12" ht="52.5" customHeight="1" x14ac:dyDescent="0.2">
      <c r="A87" s="116" t="str">
        <f>A81</f>
        <v>Администрация Трофимовщинского сельского поселения Ромодановского муниципального района Республики Мордовия</v>
      </c>
      <c r="B87" s="110" t="s">
        <v>76</v>
      </c>
      <c r="C87" s="110" t="s">
        <v>8</v>
      </c>
      <c r="D87" s="110" t="s">
        <v>61</v>
      </c>
      <c r="E87" s="110" t="s">
        <v>207</v>
      </c>
      <c r="F87" s="87" t="s">
        <v>68</v>
      </c>
      <c r="G87" s="111" t="s">
        <v>35</v>
      </c>
      <c r="H87" s="111" t="s">
        <v>160</v>
      </c>
      <c r="I87" s="111" t="s">
        <v>132</v>
      </c>
      <c r="J87" s="112">
        <f>'Приложение 2'!J48</f>
        <v>18</v>
      </c>
      <c r="K87" s="112"/>
      <c r="L87" s="112"/>
    </row>
    <row r="88" spans="1:12" ht="28.5" customHeight="1" x14ac:dyDescent="0.2">
      <c r="A88" s="116" t="str">
        <f>'Приложение 2'!A89</f>
        <v>Процентные платежи по муниципальному долгу</v>
      </c>
      <c r="B88" s="110" t="s">
        <v>76</v>
      </c>
      <c r="C88" s="110" t="s">
        <v>8</v>
      </c>
      <c r="D88" s="110" t="s">
        <v>61</v>
      </c>
      <c r="E88" s="110" t="s">
        <v>178</v>
      </c>
      <c r="F88" s="87"/>
      <c r="G88" s="111"/>
      <c r="H88" s="111"/>
      <c r="I88" s="111"/>
      <c r="J88" s="112">
        <f t="shared" ref="J88:L92" si="29">J89</f>
        <v>1.3</v>
      </c>
      <c r="K88" s="112">
        <f t="shared" si="29"/>
        <v>1.3</v>
      </c>
      <c r="L88" s="112">
        <f t="shared" si="29"/>
        <v>1.2</v>
      </c>
    </row>
    <row r="89" spans="1:12" ht="30.75" customHeight="1" x14ac:dyDescent="0.2">
      <c r="A89" s="116" t="str">
        <f>'Приложение 2'!A90</f>
        <v>Обслуживание государственного (муниципального)долга</v>
      </c>
      <c r="B89" s="110" t="s">
        <v>76</v>
      </c>
      <c r="C89" s="110" t="s">
        <v>8</v>
      </c>
      <c r="D89" s="110" t="s">
        <v>61</v>
      </c>
      <c r="E89" s="110" t="s">
        <v>178</v>
      </c>
      <c r="F89" s="87" t="s">
        <v>179</v>
      </c>
      <c r="G89" s="111"/>
      <c r="H89" s="111"/>
      <c r="I89" s="111"/>
      <c r="J89" s="112">
        <f t="shared" si="29"/>
        <v>1.3</v>
      </c>
      <c r="K89" s="112">
        <f t="shared" si="29"/>
        <v>1.3</v>
      </c>
      <c r="L89" s="112">
        <f t="shared" si="29"/>
        <v>1.2</v>
      </c>
    </row>
    <row r="90" spans="1:12" ht="15" customHeight="1" x14ac:dyDescent="0.2">
      <c r="A90" s="116" t="str">
        <f>'Приложение 2'!A91</f>
        <v>Обслуживание муниципального долга</v>
      </c>
      <c r="B90" s="110" t="s">
        <v>76</v>
      </c>
      <c r="C90" s="110" t="s">
        <v>8</v>
      </c>
      <c r="D90" s="110" t="s">
        <v>61</v>
      </c>
      <c r="E90" s="110" t="s">
        <v>178</v>
      </c>
      <c r="F90" s="87" t="s">
        <v>180</v>
      </c>
      <c r="G90" s="111"/>
      <c r="H90" s="111"/>
      <c r="I90" s="111"/>
      <c r="J90" s="112">
        <f t="shared" si="29"/>
        <v>1.3</v>
      </c>
      <c r="K90" s="112">
        <f t="shared" si="29"/>
        <v>1.3</v>
      </c>
      <c r="L90" s="112">
        <f t="shared" si="29"/>
        <v>1.2</v>
      </c>
    </row>
    <row r="91" spans="1:12" ht="18" customHeight="1" x14ac:dyDescent="0.2">
      <c r="A91" s="116" t="str">
        <f>'Приложение 4'!A79</f>
        <v>Общегосударственные вопросы</v>
      </c>
      <c r="B91" s="110" t="s">
        <v>76</v>
      </c>
      <c r="C91" s="110" t="s">
        <v>8</v>
      </c>
      <c r="D91" s="110" t="s">
        <v>61</v>
      </c>
      <c r="E91" s="110" t="s">
        <v>178</v>
      </c>
      <c r="F91" s="87" t="s">
        <v>180</v>
      </c>
      <c r="G91" s="111" t="s">
        <v>35</v>
      </c>
      <c r="H91" s="111"/>
      <c r="I91" s="111"/>
      <c r="J91" s="112">
        <f t="shared" si="29"/>
        <v>1.3</v>
      </c>
      <c r="K91" s="112">
        <f t="shared" si="29"/>
        <v>1.3</v>
      </c>
      <c r="L91" s="112">
        <f t="shared" si="29"/>
        <v>1.2</v>
      </c>
    </row>
    <row r="92" spans="1:12" ht="24.75" customHeight="1" x14ac:dyDescent="0.2">
      <c r="A92" s="116" t="str">
        <f>'Приложение 2'!A86</f>
        <v>Обслуживание государственного (муниципального)внутреннего долга</v>
      </c>
      <c r="B92" s="110" t="s">
        <v>76</v>
      </c>
      <c r="C92" s="110" t="s">
        <v>8</v>
      </c>
      <c r="D92" s="110" t="s">
        <v>61</v>
      </c>
      <c r="E92" s="110" t="s">
        <v>178</v>
      </c>
      <c r="F92" s="87" t="s">
        <v>180</v>
      </c>
      <c r="G92" s="111" t="s">
        <v>35</v>
      </c>
      <c r="H92" s="111" t="s">
        <v>160</v>
      </c>
      <c r="I92" s="111"/>
      <c r="J92" s="112">
        <f t="shared" si="29"/>
        <v>1.3</v>
      </c>
      <c r="K92" s="112">
        <f t="shared" si="29"/>
        <v>1.3</v>
      </c>
      <c r="L92" s="112">
        <f t="shared" si="29"/>
        <v>1.2</v>
      </c>
    </row>
    <row r="93" spans="1:12" ht="51" customHeight="1" x14ac:dyDescent="0.2">
      <c r="A93" s="116" t="str">
        <f>A81</f>
        <v>Администрация Трофимовщинского сельского поселения Ромодановского муниципального района Республики Мордовия</v>
      </c>
      <c r="B93" s="110" t="s">
        <v>76</v>
      </c>
      <c r="C93" s="110" t="s">
        <v>8</v>
      </c>
      <c r="D93" s="110" t="s">
        <v>61</v>
      </c>
      <c r="E93" s="110" t="s">
        <v>178</v>
      </c>
      <c r="F93" s="87" t="s">
        <v>180</v>
      </c>
      <c r="G93" s="111" t="s">
        <v>35</v>
      </c>
      <c r="H93" s="111" t="s">
        <v>160</v>
      </c>
      <c r="I93" s="111" t="s">
        <v>132</v>
      </c>
      <c r="J93" s="112">
        <f>'Приложение 2'!J91</f>
        <v>1.3</v>
      </c>
      <c r="K93" s="112">
        <f>'Приложение 2'!K91</f>
        <v>1.3</v>
      </c>
      <c r="L93" s="112">
        <f>'Приложение 2'!L91</f>
        <v>1.2</v>
      </c>
    </row>
    <row r="94" spans="1:12" ht="29.25" customHeight="1" x14ac:dyDescent="0.2">
      <c r="A94" s="116" t="str">
        <f>'Приложение 2'!A68</f>
        <v>Мероприятия по землеустройству и землепользованию</v>
      </c>
      <c r="B94" s="110" t="s">
        <v>76</v>
      </c>
      <c r="C94" s="110" t="s">
        <v>8</v>
      </c>
      <c r="D94" s="110" t="s">
        <v>61</v>
      </c>
      <c r="E94" s="110" t="s">
        <v>215</v>
      </c>
      <c r="F94" s="87"/>
      <c r="G94" s="111"/>
      <c r="H94" s="111"/>
      <c r="I94" s="111"/>
      <c r="J94" s="112">
        <f>J95</f>
        <v>40</v>
      </c>
      <c r="K94" s="112"/>
      <c r="L94" s="112"/>
    </row>
    <row r="95" spans="1:12" ht="39.75" customHeight="1" x14ac:dyDescent="0.2">
      <c r="A95" s="116" t="str">
        <f>'Приложение 2'!A69</f>
        <v>Закупка товаров, работ и услуг для обеспечения государственных (муниципальных) нужд</v>
      </c>
      <c r="B95" s="110" t="s">
        <v>76</v>
      </c>
      <c r="C95" s="110" t="s">
        <v>8</v>
      </c>
      <c r="D95" s="110" t="s">
        <v>61</v>
      </c>
      <c r="E95" s="110" t="s">
        <v>215</v>
      </c>
      <c r="F95" s="87" t="s">
        <v>65</v>
      </c>
      <c r="G95" s="111"/>
      <c r="H95" s="111"/>
      <c r="I95" s="111"/>
      <c r="J95" s="112">
        <f>J96</f>
        <v>40</v>
      </c>
      <c r="K95" s="112"/>
      <c r="L95" s="112"/>
    </row>
    <row r="96" spans="1:12" ht="42" customHeight="1" x14ac:dyDescent="0.2">
      <c r="A96" s="116" t="str">
        <f>'Приложение 2'!A70</f>
        <v>Иные закупки товаров, работ и услуг для обеспечения государственных (муниципальных) нужд</v>
      </c>
      <c r="B96" s="110" t="s">
        <v>76</v>
      </c>
      <c r="C96" s="110" t="s">
        <v>8</v>
      </c>
      <c r="D96" s="110" t="s">
        <v>61</v>
      </c>
      <c r="E96" s="110" t="s">
        <v>215</v>
      </c>
      <c r="F96" s="87" t="s">
        <v>66</v>
      </c>
      <c r="G96" s="111"/>
      <c r="H96" s="111"/>
      <c r="I96" s="111"/>
      <c r="J96" s="112">
        <f>J97</f>
        <v>40</v>
      </c>
      <c r="K96" s="112"/>
      <c r="L96" s="112"/>
    </row>
    <row r="97" spans="1:12" ht="12.75" customHeight="1" x14ac:dyDescent="0.2">
      <c r="A97" s="116" t="str">
        <f>'Приложение 2'!A58</f>
        <v>Национальная экономика</v>
      </c>
      <c r="B97" s="110" t="s">
        <v>76</v>
      </c>
      <c r="C97" s="110" t="s">
        <v>8</v>
      </c>
      <c r="D97" s="110" t="s">
        <v>61</v>
      </c>
      <c r="E97" s="110" t="s">
        <v>215</v>
      </c>
      <c r="F97" s="87" t="s">
        <v>66</v>
      </c>
      <c r="G97" s="111" t="s">
        <v>42</v>
      </c>
      <c r="H97" s="111"/>
      <c r="I97" s="111"/>
      <c r="J97" s="112">
        <f>J98</f>
        <v>40</v>
      </c>
      <c r="K97" s="112"/>
      <c r="L97" s="112"/>
    </row>
    <row r="98" spans="1:12" ht="26.25" customHeight="1" x14ac:dyDescent="0.2">
      <c r="A98" s="116" t="str">
        <f>'Приложение 2'!A65</f>
        <v>Другие вопросы в облости национальной экономики</v>
      </c>
      <c r="B98" s="110" t="s">
        <v>76</v>
      </c>
      <c r="C98" s="110" t="s">
        <v>8</v>
      </c>
      <c r="D98" s="110" t="s">
        <v>61</v>
      </c>
      <c r="E98" s="110" t="s">
        <v>215</v>
      </c>
      <c r="F98" s="87" t="s">
        <v>66</v>
      </c>
      <c r="G98" s="111" t="s">
        <v>42</v>
      </c>
      <c r="H98" s="111" t="s">
        <v>20</v>
      </c>
      <c r="I98" s="111"/>
      <c r="J98" s="112">
        <f>J99</f>
        <v>40</v>
      </c>
      <c r="K98" s="112"/>
      <c r="L98" s="112"/>
    </row>
    <row r="99" spans="1:12" ht="51" customHeight="1" x14ac:dyDescent="0.2">
      <c r="A99" s="116" t="str">
        <f>A93</f>
        <v>Администрация Трофимовщинского сельского поселения Ромодановского муниципального района Республики Мордовия</v>
      </c>
      <c r="B99" s="110" t="s">
        <v>76</v>
      </c>
      <c r="C99" s="110" t="s">
        <v>8</v>
      </c>
      <c r="D99" s="110" t="s">
        <v>61</v>
      </c>
      <c r="E99" s="110" t="s">
        <v>215</v>
      </c>
      <c r="F99" s="87" t="s">
        <v>66</v>
      </c>
      <c r="G99" s="111" t="s">
        <v>42</v>
      </c>
      <c r="H99" s="111" t="s">
        <v>20</v>
      </c>
      <c r="I99" s="111" t="s">
        <v>132</v>
      </c>
      <c r="J99" s="112">
        <f>'Приложение 2'!J70</f>
        <v>40</v>
      </c>
      <c r="K99" s="112"/>
      <c r="L99" s="112"/>
    </row>
    <row r="100" spans="1:12" ht="75" customHeight="1" x14ac:dyDescent="0.2">
      <c r="A100" s="116" t="str">
        <f>'Приложение 2'!A53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100" s="110" t="s">
        <v>76</v>
      </c>
      <c r="C100" s="110" t="s">
        <v>8</v>
      </c>
      <c r="D100" s="110" t="s">
        <v>61</v>
      </c>
      <c r="E100" s="110" t="s">
        <v>117</v>
      </c>
      <c r="F100" s="87"/>
      <c r="G100" s="114"/>
      <c r="H100" s="114"/>
      <c r="I100" s="114"/>
      <c r="J100" s="112">
        <f>J101+J106</f>
        <v>160.1</v>
      </c>
      <c r="K100" s="112">
        <f>K101+K106</f>
        <v>173.9</v>
      </c>
      <c r="L100" s="112">
        <f>L101+L106</f>
        <v>180.2</v>
      </c>
    </row>
    <row r="101" spans="1:12" ht="88.5" customHeight="1" x14ac:dyDescent="0.2">
      <c r="A101" s="83" t="s">
        <v>40</v>
      </c>
      <c r="B101" s="110" t="s">
        <v>76</v>
      </c>
      <c r="C101" s="110" t="s">
        <v>8</v>
      </c>
      <c r="D101" s="110" t="s">
        <v>61</v>
      </c>
      <c r="E101" s="110" t="s">
        <v>117</v>
      </c>
      <c r="F101" s="87" t="s">
        <v>63</v>
      </c>
      <c r="G101" s="114"/>
      <c r="H101" s="114"/>
      <c r="I101" s="114"/>
      <c r="J101" s="112">
        <f t="shared" ref="J101:L104" si="30">J102</f>
        <v>157.1</v>
      </c>
      <c r="K101" s="112">
        <f t="shared" si="30"/>
        <v>169.9</v>
      </c>
      <c r="L101" s="112">
        <f t="shared" si="30"/>
        <v>176.2</v>
      </c>
    </row>
    <row r="102" spans="1:12" ht="37.5" customHeight="1" x14ac:dyDescent="0.2">
      <c r="A102" s="83" t="s">
        <v>41</v>
      </c>
      <c r="B102" s="110" t="s">
        <v>76</v>
      </c>
      <c r="C102" s="110" t="s">
        <v>8</v>
      </c>
      <c r="D102" s="110" t="s">
        <v>61</v>
      </c>
      <c r="E102" s="110" t="s">
        <v>117</v>
      </c>
      <c r="F102" s="87" t="s">
        <v>64</v>
      </c>
      <c r="G102" s="114"/>
      <c r="H102" s="114"/>
      <c r="I102" s="114"/>
      <c r="J102" s="112">
        <f t="shared" si="30"/>
        <v>157.1</v>
      </c>
      <c r="K102" s="112">
        <f t="shared" si="30"/>
        <v>169.9</v>
      </c>
      <c r="L102" s="112">
        <f t="shared" si="30"/>
        <v>176.2</v>
      </c>
    </row>
    <row r="103" spans="1:12" ht="15.75" customHeight="1" x14ac:dyDescent="0.2">
      <c r="A103" s="116" t="s">
        <v>116</v>
      </c>
      <c r="B103" s="110" t="s">
        <v>76</v>
      </c>
      <c r="C103" s="110" t="s">
        <v>8</v>
      </c>
      <c r="D103" s="110" t="s">
        <v>61</v>
      </c>
      <c r="E103" s="110" t="s">
        <v>117</v>
      </c>
      <c r="F103" s="87" t="s">
        <v>64</v>
      </c>
      <c r="G103" s="111" t="s">
        <v>37</v>
      </c>
      <c r="H103" s="111"/>
      <c r="I103" s="111"/>
      <c r="J103" s="112">
        <f t="shared" si="30"/>
        <v>157.1</v>
      </c>
      <c r="K103" s="112">
        <f t="shared" si="30"/>
        <v>169.9</v>
      </c>
      <c r="L103" s="112">
        <f t="shared" si="30"/>
        <v>176.2</v>
      </c>
    </row>
    <row r="104" spans="1:12" ht="24" customHeight="1" x14ac:dyDescent="0.2">
      <c r="A104" s="116" t="s">
        <v>165</v>
      </c>
      <c r="B104" s="110" t="s">
        <v>76</v>
      </c>
      <c r="C104" s="110" t="s">
        <v>8</v>
      </c>
      <c r="D104" s="110" t="s">
        <v>61</v>
      </c>
      <c r="E104" s="110" t="s">
        <v>117</v>
      </c>
      <c r="F104" s="87" t="s">
        <v>64</v>
      </c>
      <c r="G104" s="111" t="s">
        <v>37</v>
      </c>
      <c r="H104" s="111" t="s">
        <v>51</v>
      </c>
      <c r="I104" s="111"/>
      <c r="J104" s="112">
        <f t="shared" si="30"/>
        <v>157.1</v>
      </c>
      <c r="K104" s="112">
        <f t="shared" si="30"/>
        <v>169.9</v>
      </c>
      <c r="L104" s="112">
        <f t="shared" si="30"/>
        <v>176.2</v>
      </c>
    </row>
    <row r="105" spans="1:12" ht="55.5" customHeight="1" x14ac:dyDescent="0.2">
      <c r="A105" s="116" t="s">
        <v>138</v>
      </c>
      <c r="B105" s="110" t="s">
        <v>76</v>
      </c>
      <c r="C105" s="110" t="s">
        <v>8</v>
      </c>
      <c r="D105" s="110" t="s">
        <v>61</v>
      </c>
      <c r="E105" s="110" t="s">
        <v>117</v>
      </c>
      <c r="F105" s="87" t="s">
        <v>64</v>
      </c>
      <c r="G105" s="111" t="s">
        <v>37</v>
      </c>
      <c r="H105" s="111" t="s">
        <v>51</v>
      </c>
      <c r="I105" s="111" t="s">
        <v>132</v>
      </c>
      <c r="J105" s="112">
        <f>'Приложение 2'!J55</f>
        <v>157.1</v>
      </c>
      <c r="K105" s="112">
        <f>'Приложение 2'!K55</f>
        <v>169.9</v>
      </c>
      <c r="L105" s="112">
        <f>'Приложение 2'!L55</f>
        <v>176.2</v>
      </c>
    </row>
    <row r="106" spans="1:12" ht="39" customHeight="1" x14ac:dyDescent="0.2">
      <c r="A106" s="116" t="s">
        <v>164</v>
      </c>
      <c r="B106" s="110" t="s">
        <v>76</v>
      </c>
      <c r="C106" s="110" t="s">
        <v>8</v>
      </c>
      <c r="D106" s="110" t="s">
        <v>61</v>
      </c>
      <c r="E106" s="110" t="s">
        <v>117</v>
      </c>
      <c r="F106" s="87" t="s">
        <v>65</v>
      </c>
      <c r="G106" s="114"/>
      <c r="H106" s="114"/>
      <c r="I106" s="114"/>
      <c r="J106" s="112">
        <f t="shared" ref="J106:L109" si="31">J107</f>
        <v>3</v>
      </c>
      <c r="K106" s="112">
        <f t="shared" si="31"/>
        <v>4</v>
      </c>
      <c r="L106" s="112">
        <f t="shared" si="31"/>
        <v>4</v>
      </c>
    </row>
    <row r="107" spans="1:12" ht="39" customHeight="1" x14ac:dyDescent="0.2">
      <c r="A107" s="116" t="s">
        <v>43</v>
      </c>
      <c r="B107" s="110" t="s">
        <v>76</v>
      </c>
      <c r="C107" s="110" t="s">
        <v>8</v>
      </c>
      <c r="D107" s="110" t="s">
        <v>61</v>
      </c>
      <c r="E107" s="110" t="s">
        <v>117</v>
      </c>
      <c r="F107" s="87" t="s">
        <v>66</v>
      </c>
      <c r="G107" s="114"/>
      <c r="H107" s="114"/>
      <c r="I107" s="114"/>
      <c r="J107" s="112">
        <f t="shared" si="31"/>
        <v>3</v>
      </c>
      <c r="K107" s="112">
        <f t="shared" si="31"/>
        <v>4</v>
      </c>
      <c r="L107" s="112">
        <f t="shared" si="31"/>
        <v>4</v>
      </c>
    </row>
    <row r="108" spans="1:12" ht="13.5" customHeight="1" x14ac:dyDescent="0.2">
      <c r="A108" s="116" t="s">
        <v>116</v>
      </c>
      <c r="B108" s="110" t="s">
        <v>76</v>
      </c>
      <c r="C108" s="110" t="s">
        <v>8</v>
      </c>
      <c r="D108" s="110" t="s">
        <v>61</v>
      </c>
      <c r="E108" s="110" t="s">
        <v>117</v>
      </c>
      <c r="F108" s="87" t="s">
        <v>66</v>
      </c>
      <c r="G108" s="111" t="s">
        <v>37</v>
      </c>
      <c r="H108" s="111"/>
      <c r="I108" s="111"/>
      <c r="J108" s="112">
        <f t="shared" si="31"/>
        <v>3</v>
      </c>
      <c r="K108" s="112">
        <f t="shared" si="31"/>
        <v>4</v>
      </c>
      <c r="L108" s="112">
        <f t="shared" si="31"/>
        <v>4</v>
      </c>
    </row>
    <row r="109" spans="1:12" ht="27.75" customHeight="1" x14ac:dyDescent="0.2">
      <c r="A109" s="116" t="s">
        <v>165</v>
      </c>
      <c r="B109" s="110" t="s">
        <v>76</v>
      </c>
      <c r="C109" s="110" t="s">
        <v>8</v>
      </c>
      <c r="D109" s="110" t="s">
        <v>61</v>
      </c>
      <c r="E109" s="110" t="s">
        <v>117</v>
      </c>
      <c r="F109" s="87" t="s">
        <v>66</v>
      </c>
      <c r="G109" s="111" t="s">
        <v>37</v>
      </c>
      <c r="H109" s="111" t="s">
        <v>51</v>
      </c>
      <c r="I109" s="111"/>
      <c r="J109" s="112">
        <f t="shared" si="31"/>
        <v>3</v>
      </c>
      <c r="K109" s="112">
        <f t="shared" si="31"/>
        <v>4</v>
      </c>
      <c r="L109" s="112">
        <f t="shared" si="31"/>
        <v>4</v>
      </c>
    </row>
    <row r="110" spans="1:12" ht="53.25" customHeight="1" x14ac:dyDescent="0.2">
      <c r="A110" s="116" t="s">
        <v>138</v>
      </c>
      <c r="B110" s="110" t="s">
        <v>76</v>
      </c>
      <c r="C110" s="110" t="s">
        <v>8</v>
      </c>
      <c r="D110" s="110" t="s">
        <v>61</v>
      </c>
      <c r="E110" s="110" t="s">
        <v>117</v>
      </c>
      <c r="F110" s="87" t="s">
        <v>66</v>
      </c>
      <c r="G110" s="111" t="s">
        <v>37</v>
      </c>
      <c r="H110" s="111" t="s">
        <v>51</v>
      </c>
      <c r="I110" s="111" t="s">
        <v>132</v>
      </c>
      <c r="J110" s="112">
        <f>'Приложение 2'!J57</f>
        <v>3</v>
      </c>
      <c r="K110" s="112">
        <f>'Приложение 2'!K57</f>
        <v>4</v>
      </c>
      <c r="L110" s="112">
        <f>'Приложение 2'!L57</f>
        <v>4</v>
      </c>
    </row>
    <row r="111" spans="1:12" ht="129" customHeight="1" x14ac:dyDescent="0.2">
      <c r="A111" s="116" t="s">
        <v>32</v>
      </c>
      <c r="B111" s="110">
        <v>89</v>
      </c>
      <c r="C111" s="110" t="s">
        <v>8</v>
      </c>
      <c r="D111" s="110" t="s">
        <v>61</v>
      </c>
      <c r="E111" s="110" t="s">
        <v>75</v>
      </c>
      <c r="F111" s="87"/>
      <c r="G111" s="114"/>
      <c r="H111" s="114"/>
      <c r="I111" s="114"/>
      <c r="J111" s="112">
        <f t="shared" ref="J111:L115" si="32">J112</f>
        <v>0.6</v>
      </c>
      <c r="K111" s="112">
        <f t="shared" si="32"/>
        <v>0.6</v>
      </c>
      <c r="L111" s="112">
        <f t="shared" si="32"/>
        <v>0.7</v>
      </c>
    </row>
    <row r="112" spans="1:12" ht="38.25" customHeight="1" x14ac:dyDescent="0.2">
      <c r="A112" s="116" t="s">
        <v>164</v>
      </c>
      <c r="B112" s="110">
        <v>89</v>
      </c>
      <c r="C112" s="110">
        <v>1</v>
      </c>
      <c r="D112" s="110" t="s">
        <v>61</v>
      </c>
      <c r="E112" s="110" t="s">
        <v>75</v>
      </c>
      <c r="F112" s="87" t="s">
        <v>65</v>
      </c>
      <c r="G112" s="114"/>
      <c r="H112" s="114"/>
      <c r="I112" s="114"/>
      <c r="J112" s="112">
        <f t="shared" si="32"/>
        <v>0.6</v>
      </c>
      <c r="K112" s="112">
        <f t="shared" ref="K112:K115" si="33">K113</f>
        <v>0.6</v>
      </c>
      <c r="L112" s="112">
        <f t="shared" ref="L112:L115" si="34">L113</f>
        <v>0.7</v>
      </c>
    </row>
    <row r="113" spans="1:12" ht="38.25" x14ac:dyDescent="0.2">
      <c r="A113" s="116" t="s">
        <v>43</v>
      </c>
      <c r="B113" s="110">
        <v>89</v>
      </c>
      <c r="C113" s="110">
        <v>1</v>
      </c>
      <c r="D113" s="110" t="s">
        <v>61</v>
      </c>
      <c r="E113" s="110" t="s">
        <v>75</v>
      </c>
      <c r="F113" s="87" t="s">
        <v>66</v>
      </c>
      <c r="G113" s="114"/>
      <c r="H113" s="114"/>
      <c r="I113" s="114"/>
      <c r="J113" s="112">
        <f t="shared" si="32"/>
        <v>0.6</v>
      </c>
      <c r="K113" s="112">
        <f t="shared" si="33"/>
        <v>0.6</v>
      </c>
      <c r="L113" s="112">
        <f t="shared" si="34"/>
        <v>0.7</v>
      </c>
    </row>
    <row r="114" spans="1:12" x14ac:dyDescent="0.2">
      <c r="A114" s="116" t="s">
        <v>34</v>
      </c>
      <c r="B114" s="110">
        <v>89</v>
      </c>
      <c r="C114" s="110">
        <v>1</v>
      </c>
      <c r="D114" s="110" t="s">
        <v>61</v>
      </c>
      <c r="E114" s="110" t="s">
        <v>75</v>
      </c>
      <c r="F114" s="87" t="s">
        <v>66</v>
      </c>
      <c r="G114" s="111" t="s">
        <v>35</v>
      </c>
      <c r="H114" s="111"/>
      <c r="I114" s="111"/>
      <c r="J114" s="112">
        <f t="shared" si="32"/>
        <v>0.6</v>
      </c>
      <c r="K114" s="112">
        <f t="shared" si="33"/>
        <v>0.6</v>
      </c>
      <c r="L114" s="112">
        <f t="shared" si="34"/>
        <v>0.7</v>
      </c>
    </row>
    <row r="115" spans="1:12" ht="68.25" customHeight="1" x14ac:dyDescent="0.2">
      <c r="A115" s="83" t="str">
        <f>'Приложение 2'!A18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115" s="110">
        <v>89</v>
      </c>
      <c r="C115" s="110">
        <v>1</v>
      </c>
      <c r="D115" s="110" t="s">
        <v>61</v>
      </c>
      <c r="E115" s="110" t="s">
        <v>75</v>
      </c>
      <c r="F115" s="87" t="s">
        <v>66</v>
      </c>
      <c r="G115" s="111" t="s">
        <v>35</v>
      </c>
      <c r="H115" s="111" t="s">
        <v>42</v>
      </c>
      <c r="I115" s="111"/>
      <c r="J115" s="112">
        <f t="shared" si="32"/>
        <v>0.6</v>
      </c>
      <c r="K115" s="112">
        <f t="shared" si="33"/>
        <v>0.6</v>
      </c>
      <c r="L115" s="112">
        <f t="shared" si="34"/>
        <v>0.7</v>
      </c>
    </row>
    <row r="116" spans="1:12" ht="54" customHeight="1" x14ac:dyDescent="0.2">
      <c r="A116" s="116" t="s">
        <v>138</v>
      </c>
      <c r="B116" s="110">
        <v>89</v>
      </c>
      <c r="C116" s="110">
        <v>1</v>
      </c>
      <c r="D116" s="110" t="s">
        <v>61</v>
      </c>
      <c r="E116" s="110" t="s">
        <v>75</v>
      </c>
      <c r="F116" s="87" t="s">
        <v>66</v>
      </c>
      <c r="G116" s="111" t="s">
        <v>35</v>
      </c>
      <c r="H116" s="111" t="s">
        <v>42</v>
      </c>
      <c r="I116" s="111" t="s">
        <v>132</v>
      </c>
      <c r="J116" s="112">
        <f>'Приложение 2'!J36</f>
        <v>0.6</v>
      </c>
      <c r="K116" s="112">
        <f>'Приложение 2'!K36</f>
        <v>0.6</v>
      </c>
      <c r="L116" s="112">
        <f>'Приложение 2'!L36</f>
        <v>0.7</v>
      </c>
    </row>
  </sheetData>
  <autoFilter ref="A1:L116" xr:uid="{00000000-0009-0000-0000-000004000000}">
    <filterColumn colId="8" showButton="0"/>
    <filterColumn colId="9" showButton="0"/>
    <filterColumn colId="10" showButton="0"/>
  </autoFilter>
  <customSheetViews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6614173229" right="0.23622047244094491" top="0.70866141732283472" bottom="1.2204724409448819" header="0.31496062992125984" footer="0.31496062992125984"/>
  <pageSetup paperSize="9" scale="90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39"/>
  <sheetViews>
    <sheetView view="pageBreakPreview" topLeftCell="A17" zoomScale="60" zoomScaleNormal="55" workbookViewId="0">
      <selection activeCell="C31" sqref="C31"/>
    </sheetView>
  </sheetViews>
  <sheetFormatPr defaultRowHeight="12.75" x14ac:dyDescent="0.2"/>
  <cols>
    <col min="1" max="1" width="58.6640625" style="34" customWidth="1"/>
    <col min="2" max="2" width="98.6640625" style="34" customWidth="1"/>
    <col min="3" max="3" width="27" style="34" customWidth="1"/>
    <col min="4" max="4" width="30.83203125" style="34" customWidth="1"/>
    <col min="5" max="5" width="27.5" style="34" customWidth="1"/>
    <col min="6" max="6" width="41.83203125" style="35" customWidth="1"/>
    <col min="7" max="7" width="23.6640625" style="34" customWidth="1"/>
    <col min="8" max="8" width="19.5" style="34" customWidth="1"/>
    <col min="9" max="9" width="25.5" style="34" customWidth="1"/>
    <col min="10" max="16384" width="9.33203125" style="34"/>
  </cols>
  <sheetData>
    <row r="1" spans="1:7" ht="1.5" customHeight="1" x14ac:dyDescent="0.35">
      <c r="B1" s="47"/>
      <c r="C1" s="192"/>
      <c r="D1" s="192"/>
      <c r="E1" s="192"/>
      <c r="F1" s="33"/>
    </row>
    <row r="2" spans="1:7" ht="409.5" customHeight="1" x14ac:dyDescent="0.3">
      <c r="A2" s="46"/>
      <c r="B2" s="45"/>
      <c r="C2" s="191" t="s">
        <v>212</v>
      </c>
      <c r="D2" s="191"/>
      <c r="E2" s="191"/>
      <c r="F2" s="20"/>
      <c r="G2" s="20"/>
    </row>
    <row r="3" spans="1:7" ht="13.15" customHeight="1" x14ac:dyDescent="0.2">
      <c r="A3" s="190" t="s">
        <v>192</v>
      </c>
      <c r="B3" s="190"/>
      <c r="C3" s="190"/>
      <c r="D3" s="190"/>
      <c r="E3" s="190"/>
    </row>
    <row r="4" spans="1:7" ht="13.15" customHeight="1" x14ac:dyDescent="0.2">
      <c r="A4" s="190"/>
      <c r="B4" s="190"/>
      <c r="C4" s="190"/>
      <c r="D4" s="190"/>
      <c r="E4" s="190"/>
    </row>
    <row r="5" spans="1:7" ht="68.25" customHeight="1" x14ac:dyDescent="0.3">
      <c r="A5" s="190"/>
      <c r="B5" s="190"/>
      <c r="C5" s="190"/>
      <c r="D5" s="190"/>
      <c r="E5" s="190"/>
      <c r="F5" s="44"/>
    </row>
    <row r="6" spans="1:7" ht="0.75" customHeight="1" x14ac:dyDescent="0.25">
      <c r="A6" s="43"/>
      <c r="B6" s="43"/>
      <c r="C6" s="42"/>
    </row>
    <row r="7" spans="1:7" ht="37.15" customHeight="1" x14ac:dyDescent="0.2">
      <c r="A7" s="193" t="s">
        <v>23</v>
      </c>
      <c r="B7" s="194" t="s">
        <v>24</v>
      </c>
      <c r="C7" s="195" t="s">
        <v>25</v>
      </c>
      <c r="D7" s="195"/>
      <c r="E7" s="195"/>
    </row>
    <row r="8" spans="1:7" s="36" customFormat="1" ht="138.6" customHeight="1" x14ac:dyDescent="0.4">
      <c r="A8" s="193"/>
      <c r="B8" s="194"/>
      <c r="C8" s="120" t="s">
        <v>152</v>
      </c>
      <c r="D8" s="120" t="s">
        <v>155</v>
      </c>
      <c r="E8" s="120" t="s">
        <v>188</v>
      </c>
      <c r="F8" s="37"/>
    </row>
    <row r="9" spans="1:7" s="40" customFormat="1" ht="28.15" customHeight="1" x14ac:dyDescent="0.3">
      <c r="A9" s="121" t="s">
        <v>8</v>
      </c>
      <c r="B9" s="122" t="s">
        <v>9</v>
      </c>
      <c r="C9" s="123">
        <v>3</v>
      </c>
      <c r="D9" s="123">
        <v>4</v>
      </c>
      <c r="E9" s="123">
        <v>5</v>
      </c>
      <c r="F9" s="41"/>
    </row>
    <row r="10" spans="1:7" s="40" customFormat="1" ht="55.5" customHeight="1" x14ac:dyDescent="0.35">
      <c r="A10" s="124" t="s">
        <v>86</v>
      </c>
      <c r="B10" s="125" t="s">
        <v>115</v>
      </c>
      <c r="C10" s="126">
        <f>C11+C22+C14+C18</f>
        <v>-24.300000000000274</v>
      </c>
      <c r="D10" s="126">
        <f>D11+D22+D14+D18</f>
        <v>-53.4</v>
      </c>
      <c r="E10" s="127">
        <f>E11+E22+E14+E18</f>
        <v>-66.8</v>
      </c>
      <c r="F10" s="41"/>
    </row>
    <row r="11" spans="1:7" s="40" customFormat="1" ht="44.25" customHeight="1" x14ac:dyDescent="0.3">
      <c r="A11" s="124" t="s">
        <v>114</v>
      </c>
      <c r="B11" s="128" t="s">
        <v>83</v>
      </c>
      <c r="C11" s="129">
        <f t="shared" ref="C11:E12" si="0">SUM(C12)</f>
        <v>0</v>
      </c>
      <c r="D11" s="129">
        <f t="shared" si="0"/>
        <v>0</v>
      </c>
      <c r="E11" s="130">
        <f t="shared" si="0"/>
        <v>0</v>
      </c>
      <c r="F11" s="41"/>
    </row>
    <row r="12" spans="1:7" s="40" customFormat="1" ht="48.75" customHeight="1" x14ac:dyDescent="0.35">
      <c r="A12" s="124" t="s">
        <v>113</v>
      </c>
      <c r="B12" s="131" t="s">
        <v>149</v>
      </c>
      <c r="C12" s="129">
        <f t="shared" si="0"/>
        <v>0</v>
      </c>
      <c r="D12" s="129">
        <f t="shared" si="0"/>
        <v>0</v>
      </c>
      <c r="E12" s="132">
        <f t="shared" si="0"/>
        <v>0</v>
      </c>
      <c r="F12" s="41"/>
    </row>
    <row r="13" spans="1:7" s="40" customFormat="1" ht="64.5" customHeight="1" x14ac:dyDescent="0.35">
      <c r="A13" s="124" t="s">
        <v>112</v>
      </c>
      <c r="B13" s="131" t="s">
        <v>148</v>
      </c>
      <c r="C13" s="129"/>
      <c r="D13" s="133"/>
      <c r="E13" s="133"/>
      <c r="F13" s="41"/>
    </row>
    <row r="14" spans="1:7" s="40" customFormat="1" ht="51.75" customHeight="1" x14ac:dyDescent="0.35">
      <c r="A14" s="134" t="s">
        <v>111</v>
      </c>
      <c r="B14" s="135" t="s">
        <v>110</v>
      </c>
      <c r="C14" s="129">
        <f t="shared" ref="C14:E15" si="1">C15</f>
        <v>-40.1</v>
      </c>
      <c r="D14" s="129">
        <f t="shared" si="1"/>
        <v>-53.4</v>
      </c>
      <c r="E14" s="127">
        <f t="shared" si="1"/>
        <v>-66.8</v>
      </c>
      <c r="F14" s="41"/>
    </row>
    <row r="15" spans="1:7" s="40" customFormat="1" ht="45" customHeight="1" x14ac:dyDescent="0.35">
      <c r="A15" s="134" t="s">
        <v>109</v>
      </c>
      <c r="B15" s="135" t="s">
        <v>108</v>
      </c>
      <c r="C15" s="129">
        <f t="shared" si="1"/>
        <v>-40.1</v>
      </c>
      <c r="D15" s="129">
        <f t="shared" si="1"/>
        <v>-53.4</v>
      </c>
      <c r="E15" s="130">
        <f t="shared" si="1"/>
        <v>-66.8</v>
      </c>
      <c r="F15" s="41"/>
    </row>
    <row r="16" spans="1:7" s="40" customFormat="1" ht="66" customHeight="1" x14ac:dyDescent="0.35">
      <c r="A16" s="134" t="s">
        <v>107</v>
      </c>
      <c r="B16" s="136" t="s">
        <v>106</v>
      </c>
      <c r="C16" s="129">
        <f>SUM(C17)</f>
        <v>-40.1</v>
      </c>
      <c r="D16" s="129">
        <f>SUM(D17)</f>
        <v>-53.4</v>
      </c>
      <c r="E16" s="132">
        <f>SUM(E17)</f>
        <v>-66.8</v>
      </c>
      <c r="F16" s="41"/>
    </row>
    <row r="17" spans="1:6" s="40" customFormat="1" ht="75" customHeight="1" x14ac:dyDescent="0.35">
      <c r="A17" s="134" t="s">
        <v>146</v>
      </c>
      <c r="B17" s="137" t="s">
        <v>145</v>
      </c>
      <c r="C17" s="138">
        <v>-40.1</v>
      </c>
      <c r="D17" s="138">
        <v>-53.4</v>
      </c>
      <c r="E17" s="138">
        <v>-66.8</v>
      </c>
      <c r="F17" s="41"/>
    </row>
    <row r="18" spans="1:6" s="40" customFormat="1" ht="51" customHeight="1" x14ac:dyDescent="0.35">
      <c r="A18" s="139" t="s">
        <v>105</v>
      </c>
      <c r="B18" s="140" t="s">
        <v>104</v>
      </c>
      <c r="C18" s="141">
        <f t="shared" ref="C18:E20" si="2">C19</f>
        <v>0</v>
      </c>
      <c r="D18" s="141">
        <f t="shared" si="2"/>
        <v>0</v>
      </c>
      <c r="E18" s="141">
        <f t="shared" si="2"/>
        <v>0</v>
      </c>
      <c r="F18" s="41"/>
    </row>
    <row r="19" spans="1:6" s="40" customFormat="1" ht="53.25" customHeight="1" x14ac:dyDescent="0.35">
      <c r="A19" s="139" t="s">
        <v>103</v>
      </c>
      <c r="B19" s="140" t="s">
        <v>102</v>
      </c>
      <c r="C19" s="141">
        <f t="shared" si="2"/>
        <v>0</v>
      </c>
      <c r="D19" s="141">
        <f t="shared" si="2"/>
        <v>0</v>
      </c>
      <c r="E19" s="141">
        <f t="shared" si="2"/>
        <v>0</v>
      </c>
      <c r="F19" s="41"/>
    </row>
    <row r="20" spans="1:6" s="40" customFormat="1" ht="65.25" customHeight="1" x14ac:dyDescent="0.35">
      <c r="A20" s="139" t="s">
        <v>101</v>
      </c>
      <c r="B20" s="140" t="s">
        <v>100</v>
      </c>
      <c r="C20" s="141">
        <f t="shared" si="2"/>
        <v>0</v>
      </c>
      <c r="D20" s="141">
        <f t="shared" si="2"/>
        <v>0</v>
      </c>
      <c r="E20" s="141">
        <f t="shared" si="2"/>
        <v>0</v>
      </c>
      <c r="F20" s="41"/>
    </row>
    <row r="21" spans="1:6" s="40" customFormat="1" ht="93" customHeight="1" x14ac:dyDescent="0.35">
      <c r="A21" s="139" t="s">
        <v>99</v>
      </c>
      <c r="B21" s="140" t="s">
        <v>147</v>
      </c>
      <c r="C21" s="141">
        <v>0</v>
      </c>
      <c r="D21" s="141">
        <v>0</v>
      </c>
      <c r="E21" s="141">
        <v>0</v>
      </c>
      <c r="F21" s="41"/>
    </row>
    <row r="22" spans="1:6" s="40" customFormat="1" ht="46.5" customHeight="1" x14ac:dyDescent="0.3">
      <c r="A22" s="142" t="s">
        <v>98</v>
      </c>
      <c r="B22" s="143" t="s">
        <v>97</v>
      </c>
      <c r="C22" s="144">
        <f>C23+C26</f>
        <v>15.799999999999727</v>
      </c>
      <c r="D22" s="144">
        <f>D23+D26</f>
        <v>0</v>
      </c>
      <c r="E22" s="144">
        <f>E23+E26</f>
        <v>0</v>
      </c>
      <c r="F22" s="41"/>
    </row>
    <row r="23" spans="1:6" s="38" customFormat="1" ht="30.75" customHeight="1" x14ac:dyDescent="0.35">
      <c r="A23" s="145" t="s">
        <v>96</v>
      </c>
      <c r="B23" s="146" t="s">
        <v>95</v>
      </c>
      <c r="C23" s="133">
        <f t="shared" ref="C23:E24" si="3">SUM(C24)</f>
        <v>-2673.9</v>
      </c>
      <c r="D23" s="133">
        <f t="shared" si="3"/>
        <v>-1912.8</v>
      </c>
      <c r="E23" s="133">
        <f t="shared" si="3"/>
        <v>-1923.5</v>
      </c>
      <c r="F23" s="39"/>
    </row>
    <row r="24" spans="1:6" s="36" customFormat="1" ht="30.75" customHeight="1" x14ac:dyDescent="0.4">
      <c r="A24" s="134" t="s">
        <v>94</v>
      </c>
      <c r="B24" s="147" t="s">
        <v>93</v>
      </c>
      <c r="C24" s="141">
        <f t="shared" si="3"/>
        <v>-2673.9</v>
      </c>
      <c r="D24" s="141">
        <f t="shared" si="3"/>
        <v>-1912.8</v>
      </c>
      <c r="E24" s="141">
        <f t="shared" si="3"/>
        <v>-1923.5</v>
      </c>
      <c r="F24" s="37"/>
    </row>
    <row r="25" spans="1:6" s="36" customFormat="1" ht="50.25" customHeight="1" x14ac:dyDescent="0.4">
      <c r="A25" s="134" t="s">
        <v>144</v>
      </c>
      <c r="B25" s="147" t="s">
        <v>143</v>
      </c>
      <c r="C25" s="141">
        <v>-2673.9</v>
      </c>
      <c r="D25" s="141">
        <v>-1912.8</v>
      </c>
      <c r="E25" s="141">
        <v>-1923.5</v>
      </c>
      <c r="F25" s="37"/>
    </row>
    <row r="26" spans="1:6" s="38" customFormat="1" ht="27.75" customHeight="1" x14ac:dyDescent="0.35">
      <c r="A26" s="145" t="s">
        <v>92</v>
      </c>
      <c r="B26" s="148" t="s">
        <v>91</v>
      </c>
      <c r="C26" s="133">
        <f t="shared" ref="C26:E27" si="4">SUM(C27)</f>
        <v>2689.7</v>
      </c>
      <c r="D26" s="133">
        <f t="shared" si="4"/>
        <v>1912.8</v>
      </c>
      <c r="E26" s="133">
        <f t="shared" si="4"/>
        <v>1923.5</v>
      </c>
      <c r="F26" s="39"/>
    </row>
    <row r="27" spans="1:6" s="36" customFormat="1" ht="51.75" customHeight="1" x14ac:dyDescent="0.4">
      <c r="A27" s="149" t="s">
        <v>90</v>
      </c>
      <c r="B27" s="150" t="s">
        <v>89</v>
      </c>
      <c r="C27" s="141">
        <f t="shared" si="4"/>
        <v>2689.7</v>
      </c>
      <c r="D27" s="141">
        <f t="shared" si="4"/>
        <v>1912.8</v>
      </c>
      <c r="E27" s="141">
        <f t="shared" si="4"/>
        <v>1923.5</v>
      </c>
      <c r="F27" s="37"/>
    </row>
    <row r="28" spans="1:6" s="36" customFormat="1" ht="52.5" customHeight="1" x14ac:dyDescent="0.4">
      <c r="A28" s="151" t="s">
        <v>88</v>
      </c>
      <c r="B28" s="152" t="s">
        <v>87</v>
      </c>
      <c r="C28" s="141">
        <v>2689.7</v>
      </c>
      <c r="D28" s="141">
        <v>1912.8</v>
      </c>
      <c r="E28" s="141">
        <v>1923.5</v>
      </c>
      <c r="F28" s="37"/>
    </row>
    <row r="29" spans="1:6" s="36" customFormat="1" ht="90.75" customHeight="1" x14ac:dyDescent="0.4">
      <c r="A29" s="153" t="s">
        <v>86</v>
      </c>
      <c r="B29" s="125" t="s">
        <v>140</v>
      </c>
      <c r="C29" s="141">
        <v>0</v>
      </c>
      <c r="D29" s="141">
        <v>0</v>
      </c>
      <c r="E29" s="141">
        <v>0</v>
      </c>
    </row>
    <row r="30" spans="1:6" ht="37.15" customHeight="1" x14ac:dyDescent="0.4">
      <c r="A30" s="154"/>
      <c r="B30" s="155" t="s">
        <v>131</v>
      </c>
      <c r="C30" s="156">
        <v>963.7</v>
      </c>
      <c r="D30" s="141">
        <v>883.1</v>
      </c>
      <c r="E30" s="141">
        <v>905.2</v>
      </c>
      <c r="F30" s="37"/>
    </row>
    <row r="32" spans="1:6" x14ac:dyDescent="0.2">
      <c r="F32" s="34"/>
    </row>
    <row r="33" spans="6:6" ht="44.45" customHeight="1" x14ac:dyDescent="0.2">
      <c r="F33" s="34"/>
    </row>
    <row r="34" spans="6:6" x14ac:dyDescent="0.2">
      <c r="F34" s="34"/>
    </row>
    <row r="35" spans="6:6" x14ac:dyDescent="0.2">
      <c r="F35" s="34"/>
    </row>
    <row r="36" spans="6:6" x14ac:dyDescent="0.2">
      <c r="F36" s="34"/>
    </row>
    <row r="37" spans="6:6" x14ac:dyDescent="0.2">
      <c r="F37" s="34"/>
    </row>
    <row r="38" spans="6:6" x14ac:dyDescent="0.2">
      <c r="F38" s="34"/>
    </row>
    <row r="39" spans="6:6" x14ac:dyDescent="0.2">
      <c r="F39" s="34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2" priority="1" stopIfTrue="1">
      <formula>#REF!&lt;&gt;""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26"/>
  <sheetViews>
    <sheetView view="pageBreakPreview" topLeftCell="A3" zoomScale="60" zoomScaleNormal="55" workbookViewId="0">
      <selection activeCell="A4" sqref="A4:E6"/>
    </sheetView>
  </sheetViews>
  <sheetFormatPr defaultColWidth="9.33203125" defaultRowHeight="15.75" x14ac:dyDescent="0.25"/>
  <cols>
    <col min="1" max="1" width="25" style="19" customWidth="1"/>
    <col min="2" max="2" width="91" style="19" customWidth="1"/>
    <col min="3" max="3" width="26.5" style="19" customWidth="1"/>
    <col min="4" max="4" width="28.33203125" style="19" customWidth="1"/>
    <col min="5" max="5" width="28.83203125" style="19" customWidth="1"/>
    <col min="6" max="6" width="58.5" style="21" customWidth="1"/>
    <col min="7" max="16384" width="9.33203125" style="19"/>
  </cols>
  <sheetData>
    <row r="1" spans="1:7" s="29" customFormat="1" ht="4.5" hidden="1" customHeight="1" x14ac:dyDescent="0.35">
      <c r="B1" s="200"/>
      <c r="C1" s="200"/>
      <c r="D1" s="200"/>
      <c r="E1" s="200"/>
      <c r="F1" s="33"/>
    </row>
    <row r="2" spans="1:7" s="29" customFormat="1" ht="27" hidden="1" customHeight="1" x14ac:dyDescent="0.45">
      <c r="A2" s="31"/>
      <c r="B2" s="30"/>
      <c r="C2" s="30"/>
      <c r="D2" s="201"/>
      <c r="E2" s="201"/>
      <c r="F2" s="32"/>
    </row>
    <row r="3" spans="1:7" s="29" customFormat="1" ht="363.75" customHeight="1" x14ac:dyDescent="0.45">
      <c r="A3" s="31"/>
      <c r="B3" s="30"/>
      <c r="C3" s="30"/>
      <c r="D3" s="202" t="s">
        <v>214</v>
      </c>
      <c r="E3" s="202"/>
      <c r="F3" s="20"/>
      <c r="G3" s="20"/>
    </row>
    <row r="4" spans="1:7" ht="15.6" customHeight="1" x14ac:dyDescent="0.25">
      <c r="A4" s="203" t="s">
        <v>193</v>
      </c>
      <c r="B4" s="203"/>
      <c r="C4" s="203"/>
      <c r="D4" s="203"/>
      <c r="E4" s="203"/>
    </row>
    <row r="5" spans="1:7" ht="15.6" customHeight="1" x14ac:dyDescent="0.25">
      <c r="A5" s="203"/>
      <c r="B5" s="203"/>
      <c r="C5" s="203"/>
      <c r="D5" s="203"/>
      <c r="E5" s="203"/>
      <c r="F5" s="28"/>
    </row>
    <row r="6" spans="1:7" ht="103.9" customHeight="1" x14ac:dyDescent="0.25">
      <c r="A6" s="203"/>
      <c r="B6" s="203"/>
      <c r="C6" s="203"/>
      <c r="D6" s="203"/>
      <c r="E6" s="203"/>
      <c r="F6" s="27"/>
    </row>
    <row r="7" spans="1:7" ht="24.75" customHeight="1" x14ac:dyDescent="0.35">
      <c r="A7" s="157"/>
      <c r="B7" s="157"/>
      <c r="C7" s="158"/>
      <c r="D7" s="159"/>
      <c r="E7" s="160"/>
    </row>
    <row r="8" spans="1:7" ht="25.5" customHeight="1" x14ac:dyDescent="0.25">
      <c r="A8" s="196" t="s">
        <v>26</v>
      </c>
      <c r="B8" s="197" t="s">
        <v>85</v>
      </c>
      <c r="C8" s="198" t="s">
        <v>27</v>
      </c>
      <c r="D8" s="199"/>
      <c r="E8" s="199"/>
      <c r="F8" s="26"/>
      <c r="G8" s="25"/>
    </row>
    <row r="9" spans="1:7" s="23" customFormat="1" ht="31.15" customHeight="1" x14ac:dyDescent="0.4">
      <c r="A9" s="196"/>
      <c r="B9" s="197"/>
      <c r="C9" s="120" t="s">
        <v>152</v>
      </c>
      <c r="D9" s="120" t="s">
        <v>155</v>
      </c>
      <c r="E9" s="120" t="s">
        <v>188</v>
      </c>
      <c r="F9" s="24"/>
    </row>
    <row r="10" spans="1:7" s="23" customFormat="1" ht="26.25" x14ac:dyDescent="0.4">
      <c r="A10" s="161">
        <v>1</v>
      </c>
      <c r="B10" s="162">
        <v>2</v>
      </c>
      <c r="C10" s="163">
        <v>3</v>
      </c>
      <c r="D10" s="164">
        <v>4</v>
      </c>
      <c r="E10" s="164">
        <v>5</v>
      </c>
      <c r="F10" s="24"/>
    </row>
    <row r="11" spans="1:7" s="23" customFormat="1" ht="54.6" customHeight="1" x14ac:dyDescent="0.4">
      <c r="A11" s="165" t="s">
        <v>84</v>
      </c>
      <c r="B11" s="166" t="s">
        <v>83</v>
      </c>
      <c r="C11" s="167">
        <f>C13</f>
        <v>0</v>
      </c>
      <c r="D11" s="167">
        <f>D13</f>
        <v>0</v>
      </c>
      <c r="E11" s="167">
        <f>E13</f>
        <v>0</v>
      </c>
      <c r="F11" s="24"/>
    </row>
    <row r="12" spans="1:7" s="23" customFormat="1" ht="31.15" customHeight="1" x14ac:dyDescent="0.4">
      <c r="A12" s="168"/>
      <c r="B12" s="169" t="s">
        <v>81</v>
      </c>
      <c r="C12" s="170"/>
      <c r="D12" s="171"/>
      <c r="E12" s="171"/>
      <c r="F12" s="24"/>
    </row>
    <row r="13" spans="1:7" s="23" customFormat="1" ht="43.15" customHeight="1" x14ac:dyDescent="0.4">
      <c r="A13" s="168">
        <v>1</v>
      </c>
      <c r="B13" s="169" t="s">
        <v>80</v>
      </c>
      <c r="C13" s="172"/>
      <c r="D13" s="172"/>
      <c r="E13" s="172"/>
      <c r="F13" s="24"/>
    </row>
    <row r="14" spans="1:7" s="23" customFormat="1" ht="54" customHeight="1" x14ac:dyDescent="0.4">
      <c r="A14" s="168">
        <v>2</v>
      </c>
      <c r="B14" s="173" t="s">
        <v>139</v>
      </c>
      <c r="C14" s="172"/>
      <c r="D14" s="172"/>
      <c r="E14" s="172"/>
      <c r="F14" s="119"/>
    </row>
    <row r="15" spans="1:7" s="23" customFormat="1" ht="58.15" customHeight="1" x14ac:dyDescent="0.4">
      <c r="A15" s="165">
        <v>11</v>
      </c>
      <c r="B15" s="174" t="s">
        <v>82</v>
      </c>
      <c r="C15" s="167">
        <f>C18</f>
        <v>-40.1</v>
      </c>
      <c r="D15" s="167">
        <f>D18</f>
        <v>-53.4</v>
      </c>
      <c r="E15" s="167">
        <f>E18</f>
        <v>-66.8</v>
      </c>
      <c r="F15" s="24"/>
    </row>
    <row r="16" spans="1:7" s="23" customFormat="1" ht="29.45" customHeight="1" x14ac:dyDescent="0.4">
      <c r="A16" s="165"/>
      <c r="B16" s="169" t="s">
        <v>81</v>
      </c>
      <c r="C16" s="167"/>
      <c r="D16" s="167"/>
      <c r="E16" s="167"/>
      <c r="F16" s="24"/>
    </row>
    <row r="17" spans="1:6" s="23" customFormat="1" ht="29.45" customHeight="1" x14ac:dyDescent="0.4">
      <c r="A17" s="168">
        <v>1</v>
      </c>
      <c r="B17" s="169" t="s">
        <v>80</v>
      </c>
      <c r="C17" s="167"/>
      <c r="D17" s="167"/>
      <c r="E17" s="167"/>
      <c r="F17" s="24"/>
    </row>
    <row r="18" spans="1:6" s="23" customFormat="1" ht="57.75" customHeight="1" x14ac:dyDescent="0.4">
      <c r="A18" s="168">
        <v>2</v>
      </c>
      <c r="B18" s="173" t="s">
        <v>139</v>
      </c>
      <c r="C18" s="172">
        <f>прил5!C17</f>
        <v>-40.1</v>
      </c>
      <c r="D18" s="172">
        <f>прил5!D17</f>
        <v>-53.4</v>
      </c>
      <c r="E18" s="172">
        <f>прил5!E17</f>
        <v>-66.8</v>
      </c>
      <c r="F18" s="24"/>
    </row>
    <row r="19" spans="1:6" s="23" customFormat="1" ht="36" customHeight="1" x14ac:dyDescent="0.4">
      <c r="A19" s="168"/>
      <c r="B19" s="175" t="s">
        <v>19</v>
      </c>
      <c r="C19" s="172">
        <f>C13+C18</f>
        <v>-40.1</v>
      </c>
      <c r="D19" s="172">
        <f>D13+D18</f>
        <v>-53.4</v>
      </c>
      <c r="E19" s="172">
        <f>E13+E18</f>
        <v>-66.8</v>
      </c>
      <c r="F19" s="24"/>
    </row>
    <row r="24" spans="1:6" x14ac:dyDescent="0.25">
      <c r="D24" s="22"/>
    </row>
    <row r="25" spans="1:6" x14ac:dyDescent="0.25">
      <c r="D25" s="22"/>
    </row>
    <row r="26" spans="1:6" x14ac:dyDescent="0.25">
      <c r="D26" s="22"/>
    </row>
  </sheetData>
  <mergeCells count="8">
    <mergeCell ref="A8:A9"/>
    <mergeCell ref="B8:B9"/>
    <mergeCell ref="C8:E8"/>
    <mergeCell ref="B1:C1"/>
    <mergeCell ref="D1:E1"/>
    <mergeCell ref="D2:E2"/>
    <mergeCell ref="D3:E3"/>
    <mergeCell ref="A4:E6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4</vt:i4>
      </vt:variant>
    </vt:vector>
  </HeadingPairs>
  <TitlesOfParts>
    <vt:vector size="10" baseType="lpstr">
      <vt:lpstr>Приложение 1</vt:lpstr>
      <vt:lpstr>Приложение 2</vt:lpstr>
      <vt:lpstr>Приложение 3</vt:lpstr>
      <vt:lpstr>Приложение 4</vt:lpstr>
      <vt:lpstr>прил5</vt:lpstr>
      <vt:lpstr>прил6</vt:lpstr>
      <vt:lpstr>прил5!Область_печати</vt:lpstr>
      <vt:lpstr>прил6!Область_печати</vt:lpstr>
      <vt:lpstr>'Приложение 1'!Область_печати</vt:lpstr>
      <vt:lpstr>'Приложение 2'!Область_печати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Грачева</cp:lastModifiedBy>
  <cp:lastPrinted>2025-12-23T09:13:02Z</cp:lastPrinted>
  <dcterms:created xsi:type="dcterms:W3CDTF">2006-09-16T00:00:00Z</dcterms:created>
  <dcterms:modified xsi:type="dcterms:W3CDTF">2025-12-23T09:13:14Z</dcterms:modified>
</cp:coreProperties>
</file>