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Пушкино с с\2026\Изменение по Бюджету от 19,02,26г\"/>
    </mc:Choice>
  </mc:AlternateContent>
  <xr:revisionPtr revIDLastSave="0" documentId="13_ncr:1_{3E056B3F-7814-4A51-B960-BE2B87250F7F}" xr6:coauthVersionLast="47" xr6:coauthVersionMax="47" xr10:uidLastSave="{00000000-0000-0000-0000-000000000000}"/>
  <bookViews>
    <workbookView xWindow="-120" yWindow="-120" windowWidth="19440" windowHeight="15000" tabRatio="960" activeTab="2" xr2:uid="{00000000-000D-0000-FFFF-FFFF00000000}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externalReferences>
    <externalReference r:id="rId6"/>
    <externalReference r:id="rId7"/>
  </externalReferences>
  <definedNames>
    <definedName name="_xlnm._FilterDatabase" localSheetId="1" hidden="1">'Приложение 2'!$A$1:$L$92</definedName>
    <definedName name="_xlnm._FilterDatabase" localSheetId="2" hidden="1">'Приложение 3'!$A$1:$K$92</definedName>
    <definedName name="_xlnm._FilterDatabase" localSheetId="3" hidden="1">'Приложение 4'!$A$1:$L$112</definedName>
    <definedName name="Z_146E8F15_80AC_4549_8E02_D6058BD21F29_.wvu.FilterData" localSheetId="1" hidden="1">'Приложение 2'!$A$1:$L$92</definedName>
    <definedName name="Z_146E8F15_80AC_4549_8E02_D6058BD21F29_.wvu.FilterData" localSheetId="2" hidden="1">'Приложение 3'!$A$1:$K$92</definedName>
    <definedName name="Z_146E8F15_80AC_4549_8E02_D6058BD21F29_.wvu.FilterData" localSheetId="3" hidden="1">'Приложение 4'!$A$6:$L$112</definedName>
    <definedName name="Z_146E8F15_80AC_4549_8E02_D6058BD21F29_.wvu.PrintArea" localSheetId="0" hidden="1">'Приложение 1'!$A$1:$E$28</definedName>
    <definedName name="Z_1F1289EE_F3DA_4F9E_9F23_CD1DBBB60441_.wvu.FilterData" localSheetId="2" hidden="1">'Приложение 3'!$A$1:$K$92</definedName>
    <definedName name="Z_2EE6EB00_C2BB_404A_98A6_E66B3D281ECF_.wvu.FilterData" localSheetId="1" hidden="1">'Приложение 2'!$A$6:$L$85</definedName>
    <definedName name="Z_2EE6EB00_C2BB_404A_98A6_E66B3D281ECF_.wvu.FilterData" localSheetId="2" hidden="1">'Приложение 3'!$A$6:$O$92</definedName>
    <definedName name="Z_2EE6EB00_C2BB_404A_98A6_E66B3D281ECF_.wvu.FilterData" localSheetId="3" hidden="1">'Приложение 4'!$A$6:$L$112</definedName>
    <definedName name="Z_2EE6EB00_C2BB_404A_98A6_E66B3D281ECF_.wvu.PrintArea" localSheetId="0" hidden="1">'Приложение 1'!$A$1:$E$28</definedName>
    <definedName name="Z_D2A2E364_7F41_4DF0_B445_F266635B8190_.wvu.FilterData" localSheetId="1" hidden="1">'Приложение 2'!$A$1:$L$92</definedName>
    <definedName name="Z_D2A2E364_7F41_4DF0_B445_F266635B8190_.wvu.FilterData" localSheetId="2" hidden="1">'Приложение 3'!$A$1:$K$92</definedName>
    <definedName name="Z_D2A2E364_7F41_4DF0_B445_F266635B8190_.wvu.FilterData" localSheetId="3" hidden="1">'Приложение 4'!$A$6:$L$112</definedName>
    <definedName name="Z_D2A2E364_7F41_4DF0_B445_F266635B8190_.wvu.PrintArea" localSheetId="0" hidden="1">'Приложение 1'!$A$1:$E$28</definedName>
    <definedName name="Z_E262048E_84F9_43BC_A071_99F77224052B_.wvu.FilterData" localSheetId="3" hidden="1">'Приложение 4'!$A$6:$L$112</definedName>
    <definedName name="_xlnm.Print_Area" localSheetId="4">'прил 5'!$A$1:$E$30</definedName>
    <definedName name="_xlnm.Print_Area" localSheetId="0">'Приложение 1'!$A$1:$E$28</definedName>
    <definedName name="_xlnm.Print_Area" localSheetId="1">'Приложение 2'!$A$1:$L$92</definedName>
  </definedNames>
  <calcPr calcId="19102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6" i="6" l="1"/>
  <c r="A105" i="6"/>
  <c r="A104" i="6"/>
  <c r="A103" i="6"/>
  <c r="A102" i="6"/>
  <c r="A101" i="6"/>
  <c r="A15" i="6"/>
  <c r="A14" i="6"/>
  <c r="A13" i="6"/>
  <c r="A12" i="6"/>
  <c r="A11" i="6"/>
  <c r="A9" i="6"/>
  <c r="J8" i="6"/>
  <c r="J9" i="6"/>
  <c r="J10" i="6"/>
  <c r="J11" i="6"/>
  <c r="J12" i="6"/>
  <c r="J13" i="6"/>
  <c r="J14" i="6"/>
  <c r="J15" i="6"/>
  <c r="J106" i="6"/>
  <c r="J105" i="6" s="1"/>
  <c r="J104" i="6" s="1"/>
  <c r="J103" i="6" s="1"/>
  <c r="J102" i="6" s="1"/>
  <c r="A68" i="4"/>
  <c r="A67" i="4"/>
  <c r="A65" i="4"/>
  <c r="A64" i="4"/>
  <c r="A63" i="4"/>
  <c r="I62" i="4"/>
  <c r="I63" i="4"/>
  <c r="I64" i="4"/>
  <c r="I65" i="4"/>
  <c r="I66" i="4"/>
  <c r="I67" i="4"/>
  <c r="I68" i="4"/>
  <c r="A61" i="4"/>
  <c r="A60" i="4"/>
  <c r="A59" i="4"/>
  <c r="A58" i="4"/>
  <c r="A57" i="4"/>
  <c r="A56" i="4"/>
  <c r="I61" i="4"/>
  <c r="I60" i="4" s="1"/>
  <c r="I59" i="4" s="1"/>
  <c r="I58" i="4" s="1"/>
  <c r="I57" i="4" s="1"/>
  <c r="I56" i="4" s="1"/>
  <c r="J63" i="3"/>
  <c r="J64" i="3"/>
  <c r="J65" i="3"/>
  <c r="J66" i="3"/>
  <c r="J67" i="3"/>
  <c r="A68" i="3"/>
  <c r="A67" i="3"/>
  <c r="A66" i="3"/>
  <c r="A10" i="6" s="1"/>
  <c r="A64" i="3"/>
  <c r="A61" i="3"/>
  <c r="A60" i="3"/>
  <c r="J60" i="3"/>
  <c r="J59" i="3" s="1"/>
  <c r="J58" i="3" s="1"/>
  <c r="J57" i="3" s="1"/>
  <c r="J56" i="3" s="1"/>
  <c r="A66" i="4" l="1"/>
  <c r="A21" i="4"/>
  <c r="L83" i="6"/>
  <c r="L82" i="6" s="1"/>
  <c r="L81" i="6" s="1"/>
  <c r="L80" i="6" s="1"/>
  <c r="L79" i="6" s="1"/>
  <c r="K83" i="6"/>
  <c r="K82" i="6" s="1"/>
  <c r="K81" i="6" s="1"/>
  <c r="K80" i="6" s="1"/>
  <c r="J83" i="6"/>
  <c r="J82" i="6" s="1"/>
  <c r="J81" i="6" s="1"/>
  <c r="J80" i="6" s="1"/>
  <c r="L88" i="6"/>
  <c r="L87" i="6" s="1"/>
  <c r="L86" i="6" s="1"/>
  <c r="L85" i="6" s="1"/>
  <c r="L84" i="6" s="1"/>
  <c r="K88" i="6"/>
  <c r="K87" i="6" s="1"/>
  <c r="K86" i="6" s="1"/>
  <c r="K85" i="6" s="1"/>
  <c r="K84" i="6" s="1"/>
  <c r="J88" i="6"/>
  <c r="J87" i="6" s="1"/>
  <c r="J86" i="6" s="1"/>
  <c r="J85" i="6" s="1"/>
  <c r="J84" i="6" s="1"/>
  <c r="A78" i="6"/>
  <c r="A71" i="6"/>
  <c r="A72" i="6"/>
  <c r="A73" i="6"/>
  <c r="A74" i="6"/>
  <c r="A75" i="6"/>
  <c r="J75" i="6"/>
  <c r="J74" i="6" s="1"/>
  <c r="J73" i="6" s="1"/>
  <c r="J72" i="6" s="1"/>
  <c r="J71" i="6" s="1"/>
  <c r="J70" i="6" s="1"/>
  <c r="I28" i="4"/>
  <c r="I27" i="4" s="1"/>
  <c r="I26" i="4" s="1"/>
  <c r="A26" i="3"/>
  <c r="A70" i="6" s="1"/>
  <c r="L78" i="6" l="1"/>
  <c r="K79" i="6"/>
  <c r="K78" i="6" s="1"/>
  <c r="J79" i="6"/>
  <c r="J78" i="6" s="1"/>
  <c r="A26" i="4"/>
  <c r="A27" i="3"/>
  <c r="A27" i="4" s="1"/>
  <c r="A28" i="3"/>
  <c r="A28" i="4" s="1"/>
  <c r="J27" i="3"/>
  <c r="J26" i="3" s="1"/>
  <c r="K19" i="3"/>
  <c r="K18" i="3" s="1"/>
  <c r="K73" i="3"/>
  <c r="K72" i="3" s="1"/>
  <c r="K71" i="3" s="1"/>
  <c r="C19" i="2"/>
  <c r="C18" i="2" s="1"/>
  <c r="A53" i="4"/>
  <c r="A44" i="4"/>
  <c r="A37" i="4"/>
  <c r="K78" i="4"/>
  <c r="J78" i="4"/>
  <c r="K91" i="3"/>
  <c r="K90" i="3" s="1"/>
  <c r="K89" i="3" s="1"/>
  <c r="K88" i="3" s="1"/>
  <c r="K87" i="3" s="1"/>
  <c r="K86" i="3" s="1"/>
  <c r="J91" i="3"/>
  <c r="J90" i="3" s="1"/>
  <c r="J89" i="3" s="1"/>
  <c r="J88" i="3" s="1"/>
  <c r="J87" i="3" s="1"/>
  <c r="J86" i="3" s="1"/>
  <c r="K84" i="3"/>
  <c r="K83" i="3" s="1"/>
  <c r="K82" i="3" s="1"/>
  <c r="K81" i="3" s="1"/>
  <c r="K80" i="3" s="1"/>
  <c r="K79" i="3" s="1"/>
  <c r="J84" i="3"/>
  <c r="J83" i="3" s="1"/>
  <c r="J82" i="3" s="1"/>
  <c r="J81" i="3" s="1"/>
  <c r="J80" i="3" s="1"/>
  <c r="J79" i="3" s="1"/>
  <c r="K77" i="3"/>
  <c r="K76" i="3" s="1"/>
  <c r="K75" i="3" s="1"/>
  <c r="J77" i="3"/>
  <c r="J76" i="3" s="1"/>
  <c r="J75" i="3" s="1"/>
  <c r="J73" i="3"/>
  <c r="J72" i="3" s="1"/>
  <c r="J71" i="3" s="1"/>
  <c r="K54" i="3"/>
  <c r="K53" i="3" s="1"/>
  <c r="J54" i="3"/>
  <c r="J53" i="3" s="1"/>
  <c r="J51" i="3" s="1"/>
  <c r="J50" i="3" s="1"/>
  <c r="J49" i="3" s="1"/>
  <c r="K47" i="3"/>
  <c r="J47" i="3"/>
  <c r="K45" i="3"/>
  <c r="J45" i="3"/>
  <c r="K38" i="3"/>
  <c r="J38" i="3"/>
  <c r="K37" i="3"/>
  <c r="K36" i="3" s="1"/>
  <c r="K35" i="3" s="1"/>
  <c r="K34" i="3" s="1"/>
  <c r="J37" i="3"/>
  <c r="J36" i="3" s="1"/>
  <c r="J35" i="3" s="1"/>
  <c r="J34" i="3" s="1"/>
  <c r="K32" i="3"/>
  <c r="K31" i="3" s="1"/>
  <c r="K30" i="3" s="1"/>
  <c r="K29" i="3" s="1"/>
  <c r="J32" i="3"/>
  <c r="J31" i="3" s="1"/>
  <c r="J30" i="3" s="1"/>
  <c r="J29" i="3" s="1"/>
  <c r="K24" i="3"/>
  <c r="J24" i="3"/>
  <c r="K22" i="3"/>
  <c r="J22" i="3"/>
  <c r="J19" i="3"/>
  <c r="J18" i="3" s="1"/>
  <c r="K13" i="3"/>
  <c r="K12" i="3" s="1"/>
  <c r="K11" i="3" s="1"/>
  <c r="K10" i="3" s="1"/>
  <c r="K9" i="3" s="1"/>
  <c r="J13" i="3"/>
  <c r="J12" i="3" s="1"/>
  <c r="J11" i="3" s="1"/>
  <c r="D27" i="2"/>
  <c r="D26" i="2" s="1"/>
  <c r="C27" i="2"/>
  <c r="C26" i="2" s="1"/>
  <c r="D24" i="2"/>
  <c r="C24" i="2"/>
  <c r="D22" i="2"/>
  <c r="C22" i="2"/>
  <c r="D16" i="2"/>
  <c r="C16" i="2"/>
  <c r="D14" i="2"/>
  <c r="D13" i="2" s="1"/>
  <c r="C14" i="2"/>
  <c r="A71" i="4"/>
  <c r="A77" i="6"/>
  <c r="A76" i="6"/>
  <c r="A75" i="4"/>
  <c r="A8" i="6"/>
  <c r="A30" i="6"/>
  <c r="A70" i="4"/>
  <c r="A51" i="4"/>
  <c r="I78" i="4"/>
  <c r="A88" i="3"/>
  <c r="A16" i="6"/>
  <c r="A10" i="4"/>
  <c r="A52" i="6"/>
  <c r="A38" i="6"/>
  <c r="A23" i="6"/>
  <c r="A36" i="6"/>
  <c r="A32" i="6"/>
  <c r="A31" i="6"/>
  <c r="A30" i="4"/>
  <c r="A29" i="4"/>
  <c r="A35" i="3"/>
  <c r="A36" i="3"/>
  <c r="A82" i="4"/>
  <c r="A81" i="4"/>
  <c r="A36" i="4" l="1"/>
  <c r="A43" i="3"/>
  <c r="A35" i="4"/>
  <c r="A42" i="3"/>
  <c r="A57" i="3" s="1"/>
  <c r="K21" i="3"/>
  <c r="K17" i="3" s="1"/>
  <c r="K16" i="3" s="1"/>
  <c r="K15" i="3" s="1"/>
  <c r="K8" i="3" s="1"/>
  <c r="J10" i="3"/>
  <c r="J9" i="3" s="1"/>
  <c r="J21" i="3"/>
  <c r="J17" i="3" s="1"/>
  <c r="J16" i="3" s="1"/>
  <c r="J15" i="3" s="1"/>
  <c r="J44" i="3"/>
  <c r="K44" i="3"/>
  <c r="K70" i="3"/>
  <c r="K69" i="3" s="1"/>
  <c r="K62" i="3" s="1"/>
  <c r="K51" i="3"/>
  <c r="K50" i="3" s="1"/>
  <c r="K49" i="3" s="1"/>
  <c r="K52" i="3"/>
  <c r="J52" i="3"/>
  <c r="D21" i="2"/>
  <c r="D11" i="2" s="1"/>
  <c r="D12" i="2" s="1"/>
  <c r="C13" i="2"/>
  <c r="J70" i="3"/>
  <c r="J69" i="3" s="1"/>
  <c r="J62" i="3" s="1"/>
  <c r="C21" i="2"/>
  <c r="A52" i="4"/>
  <c r="A42" i="4"/>
  <c r="A17" i="4"/>
  <c r="A88" i="4"/>
  <c r="A16" i="3"/>
  <c r="A16" i="4" s="1"/>
  <c r="K92" i="4"/>
  <c r="A59" i="6"/>
  <c r="I20" i="4"/>
  <c r="L100" i="6"/>
  <c r="L99" i="6" s="1"/>
  <c r="L98" i="6" s="1"/>
  <c r="L97" i="6" s="1"/>
  <c r="L96" i="6" s="1"/>
  <c r="L95" i="6" s="1"/>
  <c r="K100" i="6"/>
  <c r="K99" i="6" s="1"/>
  <c r="K98" i="6" s="1"/>
  <c r="K97" i="6" s="1"/>
  <c r="K96" i="6" s="1"/>
  <c r="K95" i="6" s="1"/>
  <c r="J100" i="6"/>
  <c r="J99" i="6" s="1"/>
  <c r="J98" i="6" s="1"/>
  <c r="J97" i="6" s="1"/>
  <c r="J96" i="6" s="1"/>
  <c r="J95" i="6" s="1"/>
  <c r="A99" i="6"/>
  <c r="A98" i="6"/>
  <c r="A97" i="6"/>
  <c r="A96" i="6"/>
  <c r="A95" i="6"/>
  <c r="L94" i="6"/>
  <c r="L93" i="6" s="1"/>
  <c r="L92" i="6" s="1"/>
  <c r="L91" i="6" s="1"/>
  <c r="L90" i="6" s="1"/>
  <c r="L89" i="6" s="1"/>
  <c r="K94" i="6"/>
  <c r="K93" i="6" s="1"/>
  <c r="K92" i="6" s="1"/>
  <c r="K91" i="6" s="1"/>
  <c r="K90" i="6" s="1"/>
  <c r="K89" i="6" s="1"/>
  <c r="J94" i="6"/>
  <c r="J93" i="6" s="1"/>
  <c r="J92" i="6" s="1"/>
  <c r="J91" i="6" s="1"/>
  <c r="J90" i="6" s="1"/>
  <c r="J89" i="6" s="1"/>
  <c r="K25" i="4"/>
  <c r="K23" i="4"/>
  <c r="K22" i="4" s="1"/>
  <c r="K55" i="4"/>
  <c r="K54" i="4" s="1"/>
  <c r="J55" i="4"/>
  <c r="I55" i="4"/>
  <c r="I54" i="4" s="1"/>
  <c r="I53" i="4" s="1"/>
  <c r="K48" i="4"/>
  <c r="J48" i="4"/>
  <c r="I48" i="4"/>
  <c r="A40" i="4"/>
  <c r="K39" i="4"/>
  <c r="K38" i="4" s="1"/>
  <c r="J39" i="4"/>
  <c r="J38" i="4" s="1"/>
  <c r="I39" i="4"/>
  <c r="I38" i="4" s="1"/>
  <c r="K33" i="4"/>
  <c r="J33" i="4"/>
  <c r="I33" i="4"/>
  <c r="J25" i="4"/>
  <c r="J24" i="4" s="1"/>
  <c r="I25" i="4"/>
  <c r="I24" i="4" s="1"/>
  <c r="J23" i="4"/>
  <c r="J22" i="4" s="1"/>
  <c r="I23" i="4"/>
  <c r="I22" i="4" s="1"/>
  <c r="K20" i="4"/>
  <c r="J20" i="4"/>
  <c r="A15" i="4"/>
  <c r="K14" i="4"/>
  <c r="J14" i="4"/>
  <c r="I14" i="4"/>
  <c r="A94" i="6"/>
  <c r="A100" i="6" s="1"/>
  <c r="A93" i="6"/>
  <c r="A92" i="6"/>
  <c r="A91" i="6"/>
  <c r="A90" i="6"/>
  <c r="A89" i="6"/>
  <c r="K74" i="4"/>
  <c r="J74" i="4"/>
  <c r="I74" i="4"/>
  <c r="J92" i="4"/>
  <c r="K51" i="6" s="1"/>
  <c r="K50" i="6" s="1"/>
  <c r="K49" i="6" s="1"/>
  <c r="K48" i="6" s="1"/>
  <c r="K47" i="6" s="1"/>
  <c r="K46" i="6" s="1"/>
  <c r="L91" i="3"/>
  <c r="L90" i="3" s="1"/>
  <c r="L89" i="3" s="1"/>
  <c r="L88" i="3" s="1"/>
  <c r="L87" i="3" s="1"/>
  <c r="L86" i="3" s="1"/>
  <c r="J91" i="4"/>
  <c r="A92" i="4"/>
  <c r="A48" i="6" s="1"/>
  <c r="A91" i="4"/>
  <c r="A47" i="6" s="1"/>
  <c r="A90" i="4"/>
  <c r="A46" i="6" s="1"/>
  <c r="A89" i="4"/>
  <c r="A87" i="4"/>
  <c r="A50" i="6" s="1"/>
  <c r="A86" i="4"/>
  <c r="A49" i="6" s="1"/>
  <c r="E22" i="2"/>
  <c r="L22" i="3"/>
  <c r="L54" i="3"/>
  <c r="L53" i="3" s="1"/>
  <c r="L51" i="3" s="1"/>
  <c r="L50" i="3" s="1"/>
  <c r="L49" i="3" s="1"/>
  <c r="E27" i="2"/>
  <c r="E26" i="2" s="1"/>
  <c r="E24" i="2"/>
  <c r="E16" i="2"/>
  <c r="E14" i="2"/>
  <c r="A43" i="4" l="1"/>
  <c r="A58" i="3"/>
  <c r="J21" i="4"/>
  <c r="J8" i="3"/>
  <c r="C12" i="2"/>
  <c r="C11" i="2"/>
  <c r="K43" i="3"/>
  <c r="K42" i="3" s="1"/>
  <c r="K41" i="3" s="1"/>
  <c r="K40" i="3" s="1"/>
  <c r="K7" i="3" s="1"/>
  <c r="J43" i="3"/>
  <c r="J42" i="3" s="1"/>
  <c r="J41" i="3" s="1"/>
  <c r="J40" i="3" s="1"/>
  <c r="E13" i="2"/>
  <c r="E21" i="2"/>
  <c r="I21" i="4"/>
  <c r="K53" i="4"/>
  <c r="K52" i="4" s="1"/>
  <c r="K51" i="4" s="1"/>
  <c r="K50" i="4" s="1"/>
  <c r="K49" i="4" s="1"/>
  <c r="I52" i="4"/>
  <c r="I51" i="4" s="1"/>
  <c r="I50" i="4" s="1"/>
  <c r="I49" i="4" s="1"/>
  <c r="L52" i="3"/>
  <c r="E11" i="2" l="1"/>
  <c r="E12" i="2" s="1"/>
  <c r="J7" i="3"/>
  <c r="L51" i="6"/>
  <c r="L50" i="6" s="1"/>
  <c r="L49" i="6" s="1"/>
  <c r="L48" i="6" s="1"/>
  <c r="L47" i="6" s="1"/>
  <c r="L46" i="6" s="1"/>
  <c r="K91" i="4"/>
  <c r="K90" i="4" s="1"/>
  <c r="K89" i="4" s="1"/>
  <c r="K88" i="4" s="1"/>
  <c r="K87" i="4" s="1"/>
  <c r="K86" i="4" s="1"/>
  <c r="J90" i="4"/>
  <c r="K47" i="4"/>
  <c r="K46" i="4" s="1"/>
  <c r="J47" i="4"/>
  <c r="J46" i="4" s="1"/>
  <c r="I47" i="4"/>
  <c r="I46" i="4" s="1"/>
  <c r="L45" i="3"/>
  <c r="L112" i="6"/>
  <c r="L111" i="6" s="1"/>
  <c r="L110" i="6" s="1"/>
  <c r="L109" i="6" s="1"/>
  <c r="L108" i="6" s="1"/>
  <c r="L107" i="6" s="1"/>
  <c r="L77" i="6" s="1"/>
  <c r="K112" i="6"/>
  <c r="K111" i="6" s="1"/>
  <c r="K110" i="6" s="1"/>
  <c r="K109" i="6" s="1"/>
  <c r="K108" i="6" s="1"/>
  <c r="K107" i="6" s="1"/>
  <c r="K77" i="6" s="1"/>
  <c r="L69" i="6"/>
  <c r="L68" i="6" s="1"/>
  <c r="L67" i="6" s="1"/>
  <c r="L66" i="6" s="1"/>
  <c r="L65" i="6" s="1"/>
  <c r="K69" i="6"/>
  <c r="K68" i="6" s="1"/>
  <c r="K67" i="6" s="1"/>
  <c r="K66" i="6" s="1"/>
  <c r="K65" i="6" s="1"/>
  <c r="L64" i="6"/>
  <c r="L63" i="6" s="1"/>
  <c r="L62" i="6" s="1"/>
  <c r="L61" i="6" s="1"/>
  <c r="L60" i="6" s="1"/>
  <c r="K64" i="6"/>
  <c r="K63" i="6" s="1"/>
  <c r="K62" i="6" s="1"/>
  <c r="K61" i="6" s="1"/>
  <c r="K60" i="6" s="1"/>
  <c r="L58" i="6"/>
  <c r="L57" i="6" s="1"/>
  <c r="L56" i="6" s="1"/>
  <c r="L55" i="6" s="1"/>
  <c r="L54" i="6" s="1"/>
  <c r="L53" i="6" s="1"/>
  <c r="K58" i="6"/>
  <c r="K57" i="6" s="1"/>
  <c r="K56" i="6" s="1"/>
  <c r="K55" i="6" s="1"/>
  <c r="K54" i="6" s="1"/>
  <c r="K53" i="6" s="1"/>
  <c r="L45" i="6"/>
  <c r="L44" i="6" s="1"/>
  <c r="L43" i="6" s="1"/>
  <c r="L42" i="6" s="1"/>
  <c r="L41" i="6" s="1"/>
  <c r="L40" i="6" s="1"/>
  <c r="K45" i="6"/>
  <c r="K44" i="6" s="1"/>
  <c r="K43" i="6" s="1"/>
  <c r="K42" i="6" s="1"/>
  <c r="K41" i="6" s="1"/>
  <c r="K40" i="6" s="1"/>
  <c r="K39" i="6" s="1"/>
  <c r="K22" i="6"/>
  <c r="K21" i="6" s="1"/>
  <c r="K20" i="6" s="1"/>
  <c r="K19" i="6" s="1"/>
  <c r="K18" i="6" s="1"/>
  <c r="K17" i="6" s="1"/>
  <c r="K16" i="6" s="1"/>
  <c r="L22" i="6"/>
  <c r="L21" i="6" s="1"/>
  <c r="L20" i="6" s="1"/>
  <c r="L19" i="6" s="1"/>
  <c r="L18" i="6" s="1"/>
  <c r="L17" i="6" s="1"/>
  <c r="L16" i="6" s="1"/>
  <c r="K29" i="6"/>
  <c r="K28" i="6" s="1"/>
  <c r="K27" i="6" s="1"/>
  <c r="K26" i="6" s="1"/>
  <c r="K25" i="6" s="1"/>
  <c r="K24" i="6" s="1"/>
  <c r="K23" i="6" s="1"/>
  <c r="L29" i="6"/>
  <c r="L28" i="6" s="1"/>
  <c r="L27" i="6" s="1"/>
  <c r="L26" i="6" s="1"/>
  <c r="L25" i="6" s="1"/>
  <c r="L24" i="6" s="1"/>
  <c r="L23" i="6" s="1"/>
  <c r="L37" i="6"/>
  <c r="L36" i="6" s="1"/>
  <c r="L35" i="6" s="1"/>
  <c r="L34" i="6" s="1"/>
  <c r="L33" i="6" s="1"/>
  <c r="L32" i="6" s="1"/>
  <c r="L31" i="6" s="1"/>
  <c r="K37" i="6"/>
  <c r="K36" i="6" s="1"/>
  <c r="K35" i="6" s="1"/>
  <c r="K34" i="6" s="1"/>
  <c r="K33" i="6" s="1"/>
  <c r="K32" i="6" s="1"/>
  <c r="K31" i="6" s="1"/>
  <c r="J112" i="6"/>
  <c r="J111" i="6" s="1"/>
  <c r="J110" i="6" s="1"/>
  <c r="J109" i="6" s="1"/>
  <c r="J108" i="6" s="1"/>
  <c r="J107" i="6" s="1"/>
  <c r="J69" i="6"/>
  <c r="J68" i="6" s="1"/>
  <c r="J67" i="6" s="1"/>
  <c r="J66" i="6" s="1"/>
  <c r="J65" i="6" s="1"/>
  <c r="J64" i="6"/>
  <c r="J63" i="6" s="1"/>
  <c r="J62" i="6" s="1"/>
  <c r="J61" i="6" s="1"/>
  <c r="J60" i="6" s="1"/>
  <c r="J58" i="6"/>
  <c r="J57" i="6" s="1"/>
  <c r="J56" i="6" s="1"/>
  <c r="J55" i="6" s="1"/>
  <c r="J54" i="6" s="1"/>
  <c r="J53" i="6" s="1"/>
  <c r="J45" i="6"/>
  <c r="J44" i="6" s="1"/>
  <c r="J43" i="6" s="1"/>
  <c r="J42" i="6" s="1"/>
  <c r="J41" i="6" s="1"/>
  <c r="J40" i="6" s="1"/>
  <c r="J39" i="6" s="1"/>
  <c r="J22" i="6"/>
  <c r="J21" i="6" s="1"/>
  <c r="J20" i="6" s="1"/>
  <c r="J19" i="6" s="1"/>
  <c r="J18" i="6" s="1"/>
  <c r="J17" i="6" s="1"/>
  <c r="J16" i="6" s="1"/>
  <c r="J29" i="6"/>
  <c r="J28" i="6" s="1"/>
  <c r="J27" i="6" s="1"/>
  <c r="J26" i="6" s="1"/>
  <c r="J25" i="6" s="1"/>
  <c r="J24" i="6" s="1"/>
  <c r="J23" i="6" s="1"/>
  <c r="J37" i="6"/>
  <c r="J36" i="6" s="1"/>
  <c r="J35" i="6" s="1"/>
  <c r="J34" i="6" s="1"/>
  <c r="J33" i="6" s="1"/>
  <c r="J32" i="6" s="1"/>
  <c r="J31" i="6" s="1"/>
  <c r="K85" i="4"/>
  <c r="J85" i="4"/>
  <c r="I85" i="4"/>
  <c r="K73" i="4"/>
  <c r="K72" i="4" s="1"/>
  <c r="J73" i="4"/>
  <c r="J72" i="4" s="1"/>
  <c r="I73" i="4"/>
  <c r="I72" i="4" s="1"/>
  <c r="K37" i="4"/>
  <c r="K36" i="4" s="1"/>
  <c r="K35" i="4" s="1"/>
  <c r="K34" i="4" s="1"/>
  <c r="J37" i="4"/>
  <c r="J36" i="4" s="1"/>
  <c r="J35" i="4" s="1"/>
  <c r="J34" i="4" s="1"/>
  <c r="I37" i="4"/>
  <c r="I36" i="4" s="1"/>
  <c r="I35" i="4" s="1"/>
  <c r="I34" i="4" s="1"/>
  <c r="K32" i="4"/>
  <c r="K31" i="4" s="1"/>
  <c r="J32" i="4"/>
  <c r="J31" i="4" s="1"/>
  <c r="I32" i="4"/>
  <c r="I31" i="4" s="1"/>
  <c r="K19" i="4"/>
  <c r="K18" i="4" s="1"/>
  <c r="J19" i="4"/>
  <c r="J18" i="4" s="1"/>
  <c r="I19" i="4"/>
  <c r="I18" i="4" s="1"/>
  <c r="K13" i="4"/>
  <c r="K12" i="4" s="1"/>
  <c r="K11" i="4" s="1"/>
  <c r="K10" i="4" s="1"/>
  <c r="K9" i="4" s="1"/>
  <c r="J13" i="4"/>
  <c r="J12" i="4" s="1"/>
  <c r="J11" i="4" s="1"/>
  <c r="J10" i="4" s="1"/>
  <c r="J9" i="4" s="1"/>
  <c r="I13" i="4"/>
  <c r="I12" i="4" s="1"/>
  <c r="I11" i="4" s="1"/>
  <c r="L84" i="3"/>
  <c r="L83" i="3" s="1"/>
  <c r="I10" i="4" l="1"/>
  <c r="I9" i="4" s="1"/>
  <c r="K76" i="6"/>
  <c r="K8" i="6"/>
  <c r="J59" i="6"/>
  <c r="K59" i="6"/>
  <c r="K52" i="6" s="1"/>
  <c r="K38" i="6" s="1"/>
  <c r="L39" i="6"/>
  <c r="L59" i="6"/>
  <c r="L52" i="6" s="1"/>
  <c r="L76" i="6"/>
  <c r="L8" i="6"/>
  <c r="K77" i="4"/>
  <c r="K76" i="4" s="1"/>
  <c r="K75" i="4" s="1"/>
  <c r="K71" i="4"/>
  <c r="L82" i="3"/>
  <c r="L81" i="3" s="1"/>
  <c r="L80" i="3" s="1"/>
  <c r="L79" i="3" s="1"/>
  <c r="J77" i="4"/>
  <c r="J76" i="4" s="1"/>
  <c r="J75" i="4" s="1"/>
  <c r="J71" i="4"/>
  <c r="I77" i="4"/>
  <c r="I76" i="4" s="1"/>
  <c r="I75" i="4" s="1"/>
  <c r="I71" i="4"/>
  <c r="J84" i="4"/>
  <c r="J83" i="4" s="1"/>
  <c r="I84" i="4"/>
  <c r="I83" i="4" s="1"/>
  <c r="K84" i="4"/>
  <c r="K83" i="4" s="1"/>
  <c r="J30" i="6"/>
  <c r="L30" i="6"/>
  <c r="K30" i="6"/>
  <c r="J89" i="4"/>
  <c r="J54" i="4"/>
  <c r="J53" i="4" s="1"/>
  <c r="J52" i="4" s="1"/>
  <c r="J51" i="4" s="1"/>
  <c r="J50" i="4" s="1"/>
  <c r="J49" i="4" s="1"/>
  <c r="K45" i="4"/>
  <c r="K44" i="4" s="1"/>
  <c r="J45" i="4"/>
  <c r="J44" i="4" s="1"/>
  <c r="I45" i="4"/>
  <c r="I44" i="4" s="1"/>
  <c r="J30" i="4"/>
  <c r="J29" i="4" s="1"/>
  <c r="I30" i="4"/>
  <c r="I29" i="4" s="1"/>
  <c r="K30" i="4"/>
  <c r="K29" i="4" s="1"/>
  <c r="K24" i="4" s="1"/>
  <c r="K21" i="4" s="1"/>
  <c r="J52" i="6" l="1"/>
  <c r="J38" i="6" s="1"/>
  <c r="K7" i="6"/>
  <c r="K43" i="4"/>
  <c r="K42" i="4" s="1"/>
  <c r="K41" i="4" s="1"/>
  <c r="K40" i="4" s="1"/>
  <c r="J43" i="4"/>
  <c r="J42" i="4" s="1"/>
  <c r="J41" i="4" s="1"/>
  <c r="J40" i="4" s="1"/>
  <c r="I43" i="4"/>
  <c r="I42" i="4" s="1"/>
  <c r="I41" i="4" s="1"/>
  <c r="I40" i="4" s="1"/>
  <c r="J70" i="4"/>
  <c r="J69" i="4" s="1"/>
  <c r="L38" i="6"/>
  <c r="L7" i="6" s="1"/>
  <c r="I70" i="4"/>
  <c r="K70" i="4"/>
  <c r="K69" i="4" s="1"/>
  <c r="K82" i="4"/>
  <c r="K81" i="4" s="1"/>
  <c r="K80" i="4" s="1"/>
  <c r="K79" i="4" s="1"/>
  <c r="J82" i="4"/>
  <c r="J81" i="4" s="1"/>
  <c r="J80" i="4" s="1"/>
  <c r="J79" i="4" s="1"/>
  <c r="I82" i="4"/>
  <c r="I81" i="4" s="1"/>
  <c r="I80" i="4" s="1"/>
  <c r="I79" i="4" s="1"/>
  <c r="K17" i="4"/>
  <c r="K16" i="4" s="1"/>
  <c r="J17" i="4"/>
  <c r="I17" i="4"/>
  <c r="I16" i="4" s="1"/>
  <c r="I15" i="4" s="1"/>
  <c r="J88" i="4"/>
  <c r="J16" i="4" l="1"/>
  <c r="J15" i="4" s="1"/>
  <c r="J8" i="4" s="1"/>
  <c r="K15" i="4"/>
  <c r="K8" i="4" s="1"/>
  <c r="I8" i="4"/>
  <c r="K62" i="4"/>
  <c r="J62" i="4"/>
  <c r="J87" i="4"/>
  <c r="J86" i="4"/>
  <c r="L73" i="3"/>
  <c r="L72" i="3" s="1"/>
  <c r="L71" i="3" s="1"/>
  <c r="L77" i="3"/>
  <c r="L76" i="3" s="1"/>
  <c r="L75" i="3" s="1"/>
  <c r="K7" i="4" l="1"/>
  <c r="L70" i="3"/>
  <c r="J7" i="4"/>
  <c r="I7" i="4"/>
  <c r="I69" i="4"/>
  <c r="L69" i="3" l="1"/>
  <c r="L62" i="3" s="1"/>
  <c r="C12" i="14"/>
  <c r="C11" i="14" s="1"/>
  <c r="D12" i="14"/>
  <c r="D11" i="14" s="1"/>
  <c r="E12" i="14"/>
  <c r="E11" i="14" s="1"/>
  <c r="C16" i="14"/>
  <c r="C15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L13" i="3"/>
  <c r="L47" i="3" l="1"/>
  <c r="L38" i="3"/>
  <c r="L37" i="3"/>
  <c r="L36" i="3" s="1"/>
  <c r="L35" i="3" s="1"/>
  <c r="L34" i="3" s="1"/>
  <c r="L32" i="3"/>
  <c r="L31" i="3" s="1"/>
  <c r="L30" i="3" s="1"/>
  <c r="L24" i="3"/>
  <c r="L21" i="3" s="1"/>
  <c r="L19" i="3"/>
  <c r="L18" i="3" s="1"/>
  <c r="L17" i="3" l="1"/>
  <c r="L44" i="3"/>
  <c r="L12" i="3"/>
  <c r="L11" i="3" s="1"/>
  <c r="L10" i="3" s="1"/>
  <c r="L9" i="3" s="1"/>
  <c r="L29" i="3"/>
  <c r="L43" i="3" l="1"/>
  <c r="L42" i="3" s="1"/>
  <c r="L41" i="3" s="1"/>
  <c r="L40" i="3" s="1"/>
  <c r="L16" i="3"/>
  <c r="L15" i="3" s="1"/>
  <c r="L8" i="3" s="1"/>
  <c r="L7" i="3" l="1"/>
  <c r="C27" i="14" l="1"/>
  <c r="C26" i="14" s="1"/>
  <c r="E27" i="14"/>
  <c r="E26" i="14" s="1"/>
  <c r="D24" i="14"/>
  <c r="D23" i="14" s="1"/>
  <c r="D27" i="14"/>
  <c r="D26" i="14" s="1"/>
  <c r="D22" i="14" l="1"/>
  <c r="D10" i="14" s="1"/>
  <c r="C22" i="14"/>
  <c r="C10" i="14" s="1"/>
  <c r="E24" i="14"/>
  <c r="E23" i="14" s="1"/>
  <c r="E22" i="14"/>
  <c r="E10" i="14" s="1"/>
  <c r="C24" i="14"/>
  <c r="C23" i="14" s="1"/>
  <c r="J101" i="6"/>
  <c r="J77" i="6" s="1"/>
  <c r="J76" i="6" s="1"/>
  <c r="J7" i="6" s="1"/>
</calcChain>
</file>

<file path=xl/sharedStrings.xml><?xml version="1.0" encoding="utf-8"?>
<sst xmlns="http://schemas.openxmlformats.org/spreadsheetml/2006/main" count="1783" uniqueCount="205">
  <si>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</si>
  <si>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</si>
  <si>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</si>
  <si>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</si>
  <si>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</si>
  <si>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</si>
  <si>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</si>
  <si>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</si>
  <si>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</si>
  <si>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</si>
  <si>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</si>
  <si>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</si>
  <si>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</si>
  <si>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</si>
  <si>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</si>
  <si>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</si>
  <si>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</si>
  <si>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</si>
  <si>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</si>
  <si>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</si>
  <si>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</si>
  <si>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</si>
  <si>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</si>
  <si>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</si>
  <si>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</si>
  <si>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</si>
  <si>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</si>
  <si>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</si>
  <si>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</si>
  <si>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</si>
  <si>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</si>
  <si>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</si>
  <si>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</si>
  <si>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</si>
  <si>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</si>
  <si>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</si>
  <si>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</si>
  <si>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</si>
  <si>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</si>
  <si>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</si>
  <si>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</si>
  <si>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</si>
  <si>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</si>
  <si>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</si>
  <si>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</si>
  <si>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</si>
  <si>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</si>
  <si>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</si>
  <si>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</si>
  <si>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</si>
  <si>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</si>
  <si>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</si>
  <si>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</si>
  <si>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</si>
  <si>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</si>
  <si>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</si>
  <si>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</si>
  <si>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</si>
  <si>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</si>
  <si>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</si>
  <si>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</si>
  <si>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</si>
  <si>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</si>
  <si>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</si>
  <si>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</si>
  <si>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</si>
  <si>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</si>
  <si>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</si>
  <si>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</si>
  <si>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</si>
  <si>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</si>
  <si>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</si>
  <si>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</si>
  <si>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</si>
  <si>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</si>
  <si>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</si>
  <si>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</si>
  <si>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</si>
  <si>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</si>
  <si>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</si>
  <si>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</si>
  <si>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</si>
  <si>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</si>
  <si>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</si>
  <si>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</si>
  <si>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</si>
  <si>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</si>
  <si>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</si>
  <si>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</si>
  <si>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</si>
  <si>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</si>
  <si>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</si>
  <si>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</si>
  <si>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</si>
  <si>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</si>
  <si>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</si>
  <si>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</si>
  <si>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</si>
  <si>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</si>
  <si>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</si>
  <si>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</si>
  <si>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</si>
  <si>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</si>
  <si>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</si>
  <si>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</si>
  <si>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</si>
  <si>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</si>
  <si>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</si>
  <si>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</si>
  <si>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</si>
  <si>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</si>
  <si>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</si>
  <si>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</si>
  <si>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</si>
  <si>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</si>
  <si>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</si>
  <si>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</si>
  <si>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</si>
  <si>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</si>
  <si>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</si>
  <si>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</si>
  <si>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</si>
  <si>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</si>
  <si>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</si>
  <si>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</si>
  <si>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</si>
  <si>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</si>
  <si>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</si>
  <si>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</si>
  <si>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</si>
  <si>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</si>
  <si>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</si>
  <si>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</si>
  <si>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</si>
  <si>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</si>
  <si>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</si>
  <si>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</si>
  <si>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</si>
  <si>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</si>
  <si>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921</t>
  </si>
  <si>
    <t>08</t>
  </si>
  <si>
    <t>07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</si>
  <si>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</si>
  <si>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</si>
  <si>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</si>
  <si>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</si>
  <si>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</si>
  <si>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</si>
  <si>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</si>
  <si>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</si>
  <si>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</si>
  <si>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Пушкинского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</si>
  <si>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Пушкинского сельского поселения 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</si>
  <si>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</si>
  <si>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</si>
  <si>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</si>
  <si>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</si>
  <si>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</si>
  <si>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Расходы в рамках обеспечения деятельности администрации Пушкинского сельского поселения</t>
  </si>
  <si>
    <t>Основное мероприятие "Ремонт и содержание   дорог в границах поселения,поддержание дорожного полотна в работоспособном состоянии "</t>
  </si>
  <si>
    <t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</si>
  <si>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</si>
  <si>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</si>
  <si>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t>
  </si>
  <si>
    <t>Основное мероприятие "Освещение территории сельского поселения"</t>
  </si>
  <si>
    <t>Обеспечение деятельности   Администрации Пушкинского сельского поселения Ромодановского муниципального района Республики Мордовия</t>
  </si>
  <si>
    <t>Муниципаоьная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t>
  </si>
  <si>
    <t>Всего</t>
  </si>
  <si>
    <t>13</t>
  </si>
  <si>
    <t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</si>
  <si>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</si>
  <si>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</si>
  <si>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"Благоустройство территории "</t>
  </si>
  <si>
    <t>2026 год</t>
  </si>
  <si>
    <t>Резервный фонд администрации Пушкинского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</si>
  <si>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</si>
  <si>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Условно утвержденные расходы</t>
  </si>
  <si>
    <t>2027 год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</si>
  <si>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</si>
  <si>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</si>
  <si>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</si>
  <si>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</si>
  <si>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</si>
  <si>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</si>
  <si>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</si>
  <si>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>9Д184</t>
  </si>
  <si>
    <t>Расходы на обеспечение выполнения функций органов местного самоуправления</t>
  </si>
  <si>
    <t xml:space="preserve">ОБЪЕМ 
БЕЗВОЗМЕЗДНЫХ ПОСТУПЛЕНИЙ В БЮДЖЕТ ПУШКИНСКОГО СЕЛЬСКОГО ПОСЕЛЕНИЯ  РОМОДАНОВСКОГО МУНИЦИПАЛЬНОГО РАЙОНА  РЕСПУБЛИКИ МОРДОВИЯ НА 2026 ГОД И НА ПЛАНОВЫЙ ПЕРИОД 2027 И 2028  ГОДОВ
</t>
  </si>
  <si>
    <t>2028 год</t>
  </si>
  <si>
    <t>ВЕДОМСТВЕННАЯ СТРУКТУРА 
РАСХОДОВ БЮДЖЕТА ПУШКИНСКОГО СЕЛЬСКОГО ПОСЕЛЕНИЯ РОМОДАНОВСКОГО МУНИЦИПАЛЬНОГО РАЙОНА РЕСПУБЛИКИ МОРДОВИЯ НА 2026 ГОД И НА ПЛАНОВЫЙ ПЕРИОД 2027 И 2028 ГОДОВ</t>
  </si>
  <si>
    <t>РАСПРЕДЕЛЕНИЕ 
БЮДЖЕТНЫХ АССИГНОВАНИЙ БЮДЖЕТА ПУШКИНСКОГО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2026 ГОД И НА ПЛАНОВЫЙ ПЕРИОД 2027 И 2028 ГОДОВ</t>
  </si>
  <si>
    <t>РАСПРЕДЕЛЕНИЕ 
БЮДЖЕТНЫХ АССИГНОВАНИЙ БЮДЖЕТА ПУШКИНСКОГО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2026 ГОД И НА ПЛАНОВЫЙ ПЕРИОД 2027 И 2028 ГОДОВ</t>
  </si>
  <si>
    <t>ИСТОЧНИКИ 
ВНУТРЕННЕГО ФИНАНСИРОВАНИЯ ДЕФИЦИТА БЮДЖЕТА ПУШКИНСКОГО СЕЛЬСКОГО ПОСЕЛЕНИЯ  РОМОДАНОВСКОГО МУНИЦИПАЛЬНОГО РАЙОНА РЕСПУБЛИКИ МОРДОВИЯ НА 2026 ГОД И НА ПЛАНОВЫЙ ПЕРИОД 2027 и 2028 ГОДОВ</t>
  </si>
  <si>
    <t>Приложение 1
к  решению  Совета депутатов Пушкинского сельского поселения Ромодановского муниципального района Республики Мордовия «О внесении изменений в решение Совета депутатов  Пушкинского   сельского поселения Ромодановского муниципального района Республики Мордовия от 25 декабря 2025 г № 108 «О бюджете  Пушкинского  сельского поселения Ромодановского  муниципального района Республики  Мордовия на 2026 год и на плановый период  2027 и 2028 годов»                                        Приложение 2
к  решению  Совета депутатов  Пушкинского сельского поселения Ромодановского муниципального района Республики Мордовия «О бюджете  Пушкинского   сельского поселения Ромодановского муниципального района Республики Мордовия на 2026 год и на плановый период 2027 и 2028 годов»</t>
  </si>
  <si>
    <t>Приложение 2
к  решению  Совета депутатов Пушкинского сельского поселения Ромодановского муниципального района Республики Мордовия «О внесении изменений в решение Совета депутатов  Пушкинского   сельского поселения Ромодановского муниципального района Республики Мордовия от 25 декабря 2025 г № 108 «О бюджете  Пушкинского  сельского поселения Ромодановского  муниципального района Республики  Мордовия на 2026 год и на плановый период  2027 и 2028 годов»                                        Приложение 3
к  решению  Совета депутатов  Пушкинского сельского поселения Ромодановского муниципального района Республики Мордовия «О бюджете  Пушкинского   сельского поселения Ромодановского муниципального района Республики Мордовия на 2026 год и на плановый период 2027 и 2028 годов»</t>
  </si>
  <si>
    <t>42370</t>
  </si>
  <si>
    <t>Другие вопросы в облости национальной экономики</t>
  </si>
  <si>
    <t>Мероприятия по землеустройству и землепользованию</t>
  </si>
  <si>
    <t>42020</t>
  </si>
  <si>
    <t>Коммунальное хозяйства</t>
  </si>
  <si>
    <t>Замена изношенных участков сетей водоснабжения,замена водонапорных башен</t>
  </si>
  <si>
    <t>Приложение 3
к  решению  Совета депутатов Пушкинского сельского поселения Ромодановского муниципального района Республики Мордовия «О внесении изменений в решение Совета депутатов  Пушкинского   сельского поселения Ромодановского муниципального района Республики Мордовия от 25 декабря 2025 г № 108 «О бюджете  Пушкинского  сельского поселения Ромодановского  муниципального района Республики  Мордовия на 2026 год и на плановый период  2027 и 2028 годов»                                        Приложение 4
к  решению  Совета депутатов  Пушкинского сельского поселения Ромодановского муниципального района Республики Мордовия «О бюджете  Пушкинского   сельского поселения Ромодановского муниципального района Республики Мордовия на 2026 год и на плановый период 2027 и 2028 годов»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</si>
  <si>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0"/>
        <color theme="1"/>
        <rFont val="Times New Roman"/>
        <family val="1"/>
        <charset val="204"/>
      </rPr>
      <t xml:space="preserve">на автомобильном транспорте, городском наземном электрическом транспорте и в дорожном хозяйстве </t>
    </r>
    <r>
      <rPr>
        <sz val="10"/>
        <rFont val="Times New Roman"/>
        <family val="1"/>
        <charset val="204"/>
      </rPr>
      <t>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</si>
  <si>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Приложение 4
к  решению  Совета депутатов Пушкинского сельского поселения Ромодановского муниципального района Республики Мордовия «О внесении изменений в решение Совета депутатов  Пушкинского   сельского поселения Ромодановского муниципального района Республики Мордовия от 25 декабря 2025 г № 108 «О бюджете  Пушкинского  сельского поселения Ромодановского  муниципального района Республики  Мордовия на 2026 год и на плановый период  2027 и 2028 годов»                                        Приложение 5
к  решению  Совета депутатов  Пушкинского сельского поселения Ромодановского муниципального района Республики Мордовия «О бюджете  Пушкинского   сельского поселения Ромодановского муниципального района Республики Мордовия на 2026 год и на плановый период 2027 и 2028 годов»</t>
  </si>
  <si>
    <t>Приложение 5
к  решению  Совета депутатов Пушкинского сельского поселения Ромодановского муниципального района Республики Мордовия «О внесении изменений в решение Совета депутатов  Пушкинского   сельского поселения Ромодановского муниципального района Республики Мордовия от 25 декабря 2025 г №1082 «О бюджете  Пушкинского  сельского поселения Ромодановского  муниципального района Республики  Мордовия на 2026 год и на плановый период  2027 и 2028 годов»                                        Приложение 6
к  решению  Совета депутатов  Пушкинского сельского поселения Ромодановского муниципального района Республики Мордовия «О бюджете  Пушкинского   сельского поселения Ромодановского муниципального района Республики Мордовия на 2026 год и на плановый период 2027 и 2028 годов»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</si>
</sst>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64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2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46">
    <xf numFmtId="165" fontId="0" fillId="0" borderId="0">
      <alignment vertical="top" wrapText="1"/>
    </xf>
    <xf numFmtId="0" fontId="10" fillId="0" borderId="0"/>
    <xf numFmtId="0" fontId="8" fillId="0" borderId="0"/>
    <xf numFmtId="164" fontId="16" fillId="0" borderId="0" applyFont="0" applyFill="0" applyBorder="0" applyAlignment="0" applyProtection="0"/>
    <xf numFmtId="0" fontId="18" fillId="0" borderId="0"/>
    <xf numFmtId="0" fontId="19" fillId="0" borderId="0"/>
    <xf numFmtId="0" fontId="4" fillId="0" borderId="0"/>
    <xf numFmtId="0" fontId="3" fillId="0" borderId="0"/>
    <xf numFmtId="0" fontId="21" fillId="0" borderId="0"/>
    <xf numFmtId="0" fontId="22" fillId="0" borderId="0"/>
    <xf numFmtId="0" fontId="18" fillId="0" borderId="0">
      <alignment horizontal="left"/>
    </xf>
    <xf numFmtId="0" fontId="18" fillId="0" borderId="0">
      <alignment horizontal="left"/>
    </xf>
    <xf numFmtId="0" fontId="24" fillId="0" borderId="0"/>
    <xf numFmtId="0" fontId="19" fillId="0" borderId="0"/>
    <xf numFmtId="0" fontId="19" fillId="0" borderId="0"/>
    <xf numFmtId="0" fontId="18" fillId="0" borderId="0">
      <alignment horizontal="left"/>
    </xf>
    <xf numFmtId="4" fontId="25" fillId="0" borderId="12">
      <alignment horizontal="right"/>
    </xf>
    <xf numFmtId="4" fontId="25" fillId="0" borderId="13">
      <alignment horizontal="right"/>
    </xf>
    <xf numFmtId="49" fontId="25" fillId="0" borderId="0">
      <alignment horizontal="right"/>
    </xf>
    <xf numFmtId="0" fontId="25" fillId="0" borderId="14">
      <alignment horizontal="left" wrapText="1"/>
    </xf>
    <xf numFmtId="0" fontId="25" fillId="0" borderId="15">
      <alignment horizontal="left" wrapText="1" indent="1"/>
    </xf>
    <xf numFmtId="0" fontId="26" fillId="0" borderId="16">
      <alignment horizontal="left" wrapText="1"/>
    </xf>
    <xf numFmtId="0" fontId="25" fillId="3" borderId="0"/>
    <xf numFmtId="0" fontId="25" fillId="0" borderId="4"/>
    <xf numFmtId="0" fontId="25" fillId="0" borderId="0">
      <alignment horizontal="center"/>
    </xf>
    <xf numFmtId="0" fontId="19" fillId="0" borderId="4"/>
    <xf numFmtId="4" fontId="25" fillId="0" borderId="17">
      <alignment horizontal="right"/>
    </xf>
    <xf numFmtId="49" fontId="25" fillId="0" borderId="16">
      <alignment horizontal="center"/>
    </xf>
    <xf numFmtId="4" fontId="25" fillId="0" borderId="18">
      <alignment horizontal="right"/>
    </xf>
    <xf numFmtId="0" fontId="26" fillId="0" borderId="0">
      <alignment horizontal="center"/>
    </xf>
    <xf numFmtId="0" fontId="26" fillId="0" borderId="4"/>
    <xf numFmtId="0" fontId="25" fillId="0" borderId="19">
      <alignment horizontal="left" wrapText="1"/>
    </xf>
    <xf numFmtId="0" fontId="25" fillId="0" borderId="20">
      <alignment horizontal="left" wrapText="1" indent="1"/>
    </xf>
    <xf numFmtId="0" fontId="25" fillId="0" borderId="19">
      <alignment horizontal="left" wrapText="1" indent="2"/>
    </xf>
    <xf numFmtId="0" fontId="25" fillId="0" borderId="14">
      <alignment horizontal="left" wrapText="1" indent="2"/>
    </xf>
    <xf numFmtId="0" fontId="25" fillId="0" borderId="0">
      <alignment horizontal="center" wrapText="1"/>
    </xf>
    <xf numFmtId="49" fontId="25" fillId="0" borderId="4">
      <alignment horizontal="left"/>
    </xf>
    <xf numFmtId="49" fontId="25" fillId="0" borderId="21">
      <alignment horizontal="center" wrapText="1"/>
    </xf>
    <xf numFmtId="49" fontId="25" fillId="0" borderId="21">
      <alignment horizontal="left" wrapText="1"/>
    </xf>
    <xf numFmtId="49" fontId="25" fillId="0" borderId="21">
      <alignment horizontal="center" shrinkToFit="1"/>
    </xf>
    <xf numFmtId="49" fontId="25" fillId="0" borderId="12">
      <alignment horizontal="center" shrinkToFit="1"/>
    </xf>
    <xf numFmtId="0" fontId="25" fillId="0" borderId="15">
      <alignment horizontal="left" wrapText="1"/>
    </xf>
    <xf numFmtId="0" fontId="25" fillId="0" borderId="14">
      <alignment horizontal="left" wrapText="1" indent="1"/>
    </xf>
    <xf numFmtId="0" fontId="25" fillId="0" borderId="15">
      <alignment horizontal="left" wrapText="1" indent="2"/>
    </xf>
    <xf numFmtId="0" fontId="19" fillId="0" borderId="22"/>
    <xf numFmtId="0" fontId="19" fillId="0" borderId="23"/>
    <xf numFmtId="49" fontId="25" fillId="0" borderId="17">
      <alignment horizontal="center"/>
    </xf>
    <xf numFmtId="0" fontId="26" fillId="0" borderId="3">
      <alignment horizontal="center" vertical="center" textRotation="90" wrapText="1"/>
    </xf>
    <xf numFmtId="0" fontId="26" fillId="0" borderId="23">
      <alignment horizontal="center" vertical="center" textRotation="90" wrapText="1"/>
    </xf>
    <xf numFmtId="0" fontId="25" fillId="0" borderId="0">
      <alignment vertical="center"/>
    </xf>
    <xf numFmtId="0" fontId="26" fillId="0" borderId="0">
      <alignment horizontal="center" vertical="center" textRotation="90" wrapText="1"/>
    </xf>
    <xf numFmtId="0" fontId="26" fillId="0" borderId="24">
      <alignment horizontal="center" vertical="center" textRotation="90" wrapText="1"/>
    </xf>
    <xf numFmtId="0" fontId="26" fillId="0" borderId="0">
      <alignment horizontal="center" vertical="center" textRotation="90"/>
    </xf>
    <xf numFmtId="0" fontId="26" fillId="0" borderId="24">
      <alignment horizontal="center" vertical="center" textRotation="90"/>
    </xf>
    <xf numFmtId="0" fontId="26" fillId="0" borderId="1">
      <alignment horizontal="center" vertical="center" textRotation="90"/>
    </xf>
    <xf numFmtId="0" fontId="9" fillId="0" borderId="4">
      <alignment wrapText="1"/>
    </xf>
    <xf numFmtId="0" fontId="9" fillId="0" borderId="1">
      <alignment wrapText="1"/>
    </xf>
    <xf numFmtId="0" fontId="9" fillId="0" borderId="23">
      <alignment wrapText="1"/>
    </xf>
    <xf numFmtId="0" fontId="25" fillId="0" borderId="1">
      <alignment horizontal="center" vertical="top" wrapText="1"/>
    </xf>
    <xf numFmtId="0" fontId="26" fillId="0" borderId="25"/>
    <xf numFmtId="49" fontId="27" fillId="0" borderId="26">
      <alignment horizontal="left" vertical="center" wrapText="1"/>
    </xf>
    <xf numFmtId="49" fontId="25" fillId="0" borderId="15">
      <alignment horizontal="left" vertical="center" wrapText="1" indent="2"/>
    </xf>
    <xf numFmtId="49" fontId="25" fillId="0" borderId="14">
      <alignment horizontal="left" vertical="center" wrapText="1" indent="3"/>
    </xf>
    <xf numFmtId="49" fontId="25" fillId="0" borderId="26">
      <alignment horizontal="left" vertical="center" wrapText="1" indent="3"/>
    </xf>
    <xf numFmtId="49" fontId="25" fillId="0" borderId="27">
      <alignment horizontal="left" vertical="center" wrapText="1" indent="3"/>
    </xf>
    <xf numFmtId="0" fontId="27" fillId="0" borderId="25">
      <alignment horizontal="left" vertical="center" wrapText="1"/>
    </xf>
    <xf numFmtId="49" fontId="25" fillId="0" borderId="23">
      <alignment horizontal="left" vertical="center" wrapText="1" indent="3"/>
    </xf>
    <xf numFmtId="49" fontId="25" fillId="0" borderId="0">
      <alignment horizontal="left" vertical="center" wrapText="1" indent="3"/>
    </xf>
    <xf numFmtId="49" fontId="25" fillId="0" borderId="4">
      <alignment horizontal="left" vertical="center" wrapText="1" indent="3"/>
    </xf>
    <xf numFmtId="49" fontId="27" fillId="0" borderId="25">
      <alignment horizontal="left" vertical="center" wrapText="1"/>
    </xf>
    <xf numFmtId="0" fontId="25" fillId="0" borderId="26">
      <alignment horizontal="left" vertical="center" wrapText="1"/>
    </xf>
    <xf numFmtId="0" fontId="25" fillId="0" borderId="27">
      <alignment horizontal="left" vertical="center" wrapText="1"/>
    </xf>
    <xf numFmtId="49" fontId="27" fillId="0" borderId="28">
      <alignment horizontal="left" vertical="center" wrapText="1"/>
    </xf>
    <xf numFmtId="49" fontId="25" fillId="0" borderId="29">
      <alignment horizontal="left" vertical="center" wrapText="1"/>
    </xf>
    <xf numFmtId="49" fontId="25" fillId="0" borderId="30">
      <alignment horizontal="left" vertical="center" wrapText="1"/>
    </xf>
    <xf numFmtId="49" fontId="26" fillId="0" borderId="31">
      <alignment horizontal="center"/>
    </xf>
    <xf numFmtId="49" fontId="26" fillId="0" borderId="32">
      <alignment horizontal="center" vertical="center" wrapText="1"/>
    </xf>
    <xf numFmtId="49" fontId="25" fillId="0" borderId="33">
      <alignment horizontal="center" vertical="center" wrapText="1"/>
    </xf>
    <xf numFmtId="49" fontId="25" fillId="0" borderId="21">
      <alignment horizontal="center" vertical="center" wrapText="1"/>
    </xf>
    <xf numFmtId="49" fontId="25" fillId="0" borderId="32">
      <alignment horizontal="center" vertical="center" wrapText="1"/>
    </xf>
    <xf numFmtId="49" fontId="25" fillId="0" borderId="23">
      <alignment horizontal="center" vertical="center" wrapText="1"/>
    </xf>
    <xf numFmtId="49" fontId="25" fillId="0" borderId="0">
      <alignment horizontal="center" vertical="center" wrapText="1"/>
    </xf>
    <xf numFmtId="49" fontId="25" fillId="0" borderId="4">
      <alignment horizontal="center" vertical="center" wrapText="1"/>
    </xf>
    <xf numFmtId="49" fontId="26" fillId="0" borderId="31">
      <alignment horizontal="center" vertical="center" wrapText="1"/>
    </xf>
    <xf numFmtId="49" fontId="25" fillId="0" borderId="34">
      <alignment horizontal="center" vertical="center" wrapText="1"/>
    </xf>
    <xf numFmtId="0" fontId="19" fillId="0" borderId="35"/>
    <xf numFmtId="0" fontId="25" fillId="0" borderId="31">
      <alignment horizontal="center" vertical="center"/>
    </xf>
    <xf numFmtId="0" fontId="25" fillId="0" borderId="33">
      <alignment horizontal="center" vertical="center"/>
    </xf>
    <xf numFmtId="0" fontId="25" fillId="0" borderId="21">
      <alignment horizontal="center" vertical="center"/>
    </xf>
    <xf numFmtId="0" fontId="25" fillId="0" borderId="32">
      <alignment horizontal="center" vertical="center"/>
    </xf>
    <xf numFmtId="49" fontId="25" fillId="0" borderId="13">
      <alignment horizontal="center" vertical="center"/>
    </xf>
    <xf numFmtId="49" fontId="25" fillId="0" borderId="11">
      <alignment horizontal="center" vertical="center"/>
    </xf>
    <xf numFmtId="49" fontId="25" fillId="0" borderId="12">
      <alignment horizontal="center" vertical="center"/>
    </xf>
    <xf numFmtId="49" fontId="25" fillId="0" borderId="1">
      <alignment horizontal="center" vertical="center"/>
    </xf>
    <xf numFmtId="49" fontId="25" fillId="0" borderId="4">
      <alignment horizontal="center"/>
    </xf>
    <xf numFmtId="0" fontId="25" fillId="0" borderId="23">
      <alignment horizontal="center"/>
    </xf>
    <xf numFmtId="0" fontId="25" fillId="0" borderId="0">
      <alignment horizontal="center"/>
    </xf>
    <xf numFmtId="49" fontId="25" fillId="0" borderId="4"/>
    <xf numFmtId="0" fontId="25" fillId="0" borderId="1">
      <alignment horizontal="center" vertical="top"/>
    </xf>
    <xf numFmtId="49" fontId="25" fillId="0" borderId="1">
      <alignment horizontal="center" vertical="top" wrapText="1"/>
    </xf>
    <xf numFmtId="0" fontId="25" fillId="0" borderId="11"/>
    <xf numFmtId="4" fontId="25" fillId="0" borderId="23">
      <alignment horizontal="right"/>
    </xf>
    <xf numFmtId="4" fontId="25" fillId="0" borderId="0">
      <alignment horizontal="right" shrinkToFit="1"/>
    </xf>
    <xf numFmtId="4" fontId="25" fillId="0" borderId="4">
      <alignment horizontal="right"/>
    </xf>
    <xf numFmtId="4" fontId="25" fillId="0" borderId="36">
      <alignment horizontal="right"/>
    </xf>
    <xf numFmtId="0" fontId="25" fillId="0" borderId="23"/>
    <xf numFmtId="0" fontId="25" fillId="0" borderId="1">
      <alignment horizontal="center" vertical="top" wrapText="1"/>
    </xf>
    <xf numFmtId="0" fontId="25" fillId="0" borderId="4">
      <alignment horizontal="center"/>
    </xf>
    <xf numFmtId="49" fontId="25" fillId="0" borderId="23">
      <alignment horizontal="center"/>
    </xf>
    <xf numFmtId="49" fontId="25" fillId="0" borderId="0">
      <alignment horizontal="left"/>
    </xf>
    <xf numFmtId="4" fontId="25" fillId="0" borderId="11">
      <alignment horizontal="right"/>
    </xf>
    <xf numFmtId="0" fontId="25" fillId="0" borderId="1">
      <alignment horizontal="center" vertical="top"/>
    </xf>
    <xf numFmtId="4" fontId="25" fillId="0" borderId="37">
      <alignment horizontal="right"/>
    </xf>
    <xf numFmtId="0" fontId="25" fillId="0" borderId="37"/>
    <xf numFmtId="4" fontId="25" fillId="0" borderId="38">
      <alignment horizontal="right"/>
    </xf>
    <xf numFmtId="0" fontId="19" fillId="4" borderId="0"/>
    <xf numFmtId="0" fontId="26" fillId="0" borderId="0"/>
    <xf numFmtId="0" fontId="28" fillId="0" borderId="0"/>
    <xf numFmtId="0" fontId="25" fillId="0" borderId="0">
      <alignment horizontal="left"/>
    </xf>
    <xf numFmtId="0" fontId="25" fillId="0" borderId="0"/>
    <xf numFmtId="0" fontId="29" fillId="0" borderId="0"/>
    <xf numFmtId="0" fontId="19" fillId="0" borderId="0"/>
    <xf numFmtId="0" fontId="19" fillId="4" borderId="4"/>
    <xf numFmtId="49" fontId="25" fillId="0" borderId="1">
      <alignment horizontal="center" vertical="center" wrapText="1"/>
    </xf>
    <xf numFmtId="49" fontId="25" fillId="0" borderId="1">
      <alignment horizontal="center" vertical="center" wrapText="1"/>
    </xf>
    <xf numFmtId="0" fontId="19" fillId="4" borderId="2"/>
    <xf numFmtId="0" fontId="25" fillId="0" borderId="39">
      <alignment horizontal="left" wrapText="1"/>
    </xf>
    <xf numFmtId="0" fontId="25" fillId="0" borderId="19">
      <alignment horizontal="left" wrapText="1" indent="1"/>
    </xf>
    <xf numFmtId="0" fontId="25" fillId="0" borderId="25">
      <alignment horizontal="left" wrapText="1" indent="2"/>
    </xf>
    <xf numFmtId="0" fontId="19" fillId="4" borderId="40"/>
    <xf numFmtId="0" fontId="30" fillId="0" borderId="0">
      <alignment horizontal="center" wrapText="1"/>
    </xf>
    <xf numFmtId="0" fontId="31" fillId="0" borderId="0">
      <alignment horizontal="center" vertical="top"/>
    </xf>
    <xf numFmtId="0" fontId="25" fillId="0" borderId="4">
      <alignment wrapText="1"/>
    </xf>
    <xf numFmtId="0" fontId="25" fillId="0" borderId="2">
      <alignment wrapText="1"/>
    </xf>
    <xf numFmtId="0" fontId="25" fillId="0" borderId="23">
      <alignment horizontal="left"/>
    </xf>
    <xf numFmtId="0" fontId="19" fillId="4" borderId="41"/>
    <xf numFmtId="49" fontId="25" fillId="0" borderId="31">
      <alignment horizontal="center" wrapText="1"/>
    </xf>
    <xf numFmtId="49" fontId="25" fillId="0" borderId="33">
      <alignment horizontal="center" wrapText="1"/>
    </xf>
    <xf numFmtId="49" fontId="25" fillId="0" borderId="32">
      <alignment horizontal="center"/>
    </xf>
    <xf numFmtId="0" fontId="19" fillId="4" borderId="23"/>
    <xf numFmtId="0" fontId="19" fillId="4" borderId="42"/>
    <xf numFmtId="0" fontId="25" fillId="0" borderId="35"/>
    <xf numFmtId="0" fontId="25" fillId="0" borderId="0">
      <alignment horizontal="left"/>
    </xf>
    <xf numFmtId="49" fontId="25" fillId="0" borderId="23"/>
    <xf numFmtId="49" fontId="25" fillId="0" borderId="0"/>
    <xf numFmtId="49" fontId="25" fillId="0" borderId="13">
      <alignment horizontal="center"/>
    </xf>
    <xf numFmtId="49" fontId="25" fillId="0" borderId="11">
      <alignment horizontal="center"/>
    </xf>
    <xf numFmtId="49" fontId="25" fillId="0" borderId="1">
      <alignment horizontal="center"/>
    </xf>
    <xf numFmtId="49" fontId="25" fillId="0" borderId="1">
      <alignment horizontal="center" vertical="center" wrapText="1"/>
    </xf>
    <xf numFmtId="49" fontId="25" fillId="0" borderId="36">
      <alignment horizontal="center" vertical="center" wrapText="1"/>
    </xf>
    <xf numFmtId="0" fontId="19" fillId="4" borderId="43"/>
    <xf numFmtId="4" fontId="25" fillId="0" borderId="1">
      <alignment horizontal="right"/>
    </xf>
    <xf numFmtId="0" fontId="25" fillId="3" borderId="35"/>
    <xf numFmtId="0" fontId="30" fillId="0" borderId="0">
      <alignment horizontal="center" wrapText="1"/>
    </xf>
    <xf numFmtId="0" fontId="32" fillId="0" borderId="24"/>
    <xf numFmtId="49" fontId="33" fillId="0" borderId="44">
      <alignment horizontal="right"/>
    </xf>
    <xf numFmtId="0" fontId="25" fillId="0" borderId="44">
      <alignment horizontal="right"/>
    </xf>
    <xf numFmtId="0" fontId="32" fillId="0" borderId="4"/>
    <xf numFmtId="0" fontId="25" fillId="0" borderId="36">
      <alignment horizontal="center"/>
    </xf>
    <xf numFmtId="49" fontId="19" fillId="0" borderId="45">
      <alignment horizontal="center"/>
    </xf>
    <xf numFmtId="14" fontId="25" fillId="0" borderId="46">
      <alignment horizontal="center"/>
    </xf>
    <xf numFmtId="0" fontId="25" fillId="0" borderId="47">
      <alignment horizontal="center"/>
    </xf>
    <xf numFmtId="49" fontId="25" fillId="0" borderId="48">
      <alignment horizontal="center"/>
    </xf>
    <xf numFmtId="49" fontId="25" fillId="0" borderId="46">
      <alignment horizontal="center"/>
    </xf>
    <xf numFmtId="0" fontId="25" fillId="0" borderId="46">
      <alignment horizontal="center"/>
    </xf>
    <xf numFmtId="49" fontId="25" fillId="0" borderId="49">
      <alignment horizontal="center"/>
    </xf>
    <xf numFmtId="0" fontId="29" fillId="0" borderId="35"/>
    <xf numFmtId="0" fontId="32" fillId="0" borderId="0"/>
    <xf numFmtId="0" fontId="19" fillId="0" borderId="50"/>
    <xf numFmtId="0" fontId="19" fillId="0" borderId="51"/>
    <xf numFmtId="0" fontId="25" fillId="0" borderId="16">
      <alignment horizontal="left" wrapText="1"/>
    </xf>
    <xf numFmtId="49" fontId="25" fillId="0" borderId="37">
      <alignment horizontal="center"/>
    </xf>
    <xf numFmtId="0" fontId="30" fillId="0" borderId="0">
      <alignment horizontal="left" wrapText="1"/>
    </xf>
    <xf numFmtId="49" fontId="19" fillId="0" borderId="0"/>
    <xf numFmtId="0" fontId="25" fillId="0" borderId="0">
      <alignment horizontal="right"/>
    </xf>
    <xf numFmtId="49" fontId="25" fillId="0" borderId="0">
      <alignment horizontal="right"/>
    </xf>
    <xf numFmtId="4" fontId="25" fillId="0" borderId="16">
      <alignment horizontal="right"/>
    </xf>
    <xf numFmtId="0" fontId="25" fillId="0" borderId="0">
      <alignment horizontal="left" wrapText="1"/>
    </xf>
    <xf numFmtId="0" fontId="25" fillId="0" borderId="4">
      <alignment horizontal="left"/>
    </xf>
    <xf numFmtId="0" fontId="25" fillId="0" borderId="20">
      <alignment horizontal="left" wrapText="1"/>
    </xf>
    <xf numFmtId="0" fontId="25" fillId="0" borderId="2"/>
    <xf numFmtId="0" fontId="26" fillId="0" borderId="52">
      <alignment horizontal="left" wrapText="1"/>
    </xf>
    <xf numFmtId="0" fontId="25" fillId="0" borderId="17">
      <alignment horizontal="left" wrapText="1" indent="2"/>
    </xf>
    <xf numFmtId="49" fontId="25" fillId="0" borderId="0">
      <alignment horizontal="center" wrapText="1"/>
    </xf>
    <xf numFmtId="49" fontId="25" fillId="0" borderId="32">
      <alignment horizontal="center" wrapText="1"/>
    </xf>
    <xf numFmtId="0" fontId="25" fillId="0" borderId="53"/>
    <xf numFmtId="0" fontId="25" fillId="0" borderId="54">
      <alignment horizontal="center" wrapText="1"/>
    </xf>
    <xf numFmtId="0" fontId="19" fillId="4" borderId="35"/>
    <xf numFmtId="49" fontId="25" fillId="0" borderId="21">
      <alignment horizontal="center"/>
    </xf>
    <xf numFmtId="49" fontId="25" fillId="0" borderId="0">
      <alignment horizontal="center"/>
    </xf>
    <xf numFmtId="49" fontId="25" fillId="0" borderId="12">
      <alignment horizontal="center" wrapText="1"/>
    </xf>
    <xf numFmtId="49" fontId="25" fillId="0" borderId="55">
      <alignment horizontal="center" wrapText="1"/>
    </xf>
    <xf numFmtId="49" fontId="25" fillId="0" borderId="12">
      <alignment horizontal="center"/>
    </xf>
    <xf numFmtId="49" fontId="25" fillId="0" borderId="4"/>
    <xf numFmtId="0" fontId="23" fillId="0" borderId="0"/>
    <xf numFmtId="170" fontId="19" fillId="0" borderId="0" applyFont="0" applyFill="0" applyBorder="0" applyAlignment="0" applyProtection="0"/>
    <xf numFmtId="0" fontId="19" fillId="0" borderId="0"/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19" fillId="0" borderId="0"/>
    <xf numFmtId="0" fontId="19" fillId="0" borderId="0"/>
    <xf numFmtId="0" fontId="19" fillId="0" borderId="0"/>
    <xf numFmtId="165" fontId="7" fillId="0" borderId="0">
      <alignment vertical="top" wrapText="1"/>
    </xf>
    <xf numFmtId="0" fontId="19" fillId="0" borderId="0"/>
    <xf numFmtId="0" fontId="19" fillId="0" borderId="0"/>
    <xf numFmtId="165" fontId="7" fillId="0" borderId="0">
      <alignment vertical="top" wrapText="1"/>
    </xf>
    <xf numFmtId="165" fontId="7" fillId="0" borderId="0">
      <alignment vertical="top" wrapText="1"/>
    </xf>
    <xf numFmtId="0" fontId="19" fillId="0" borderId="0"/>
    <xf numFmtId="0" fontId="19" fillId="0" borderId="0"/>
    <xf numFmtId="165" fontId="7" fillId="0" borderId="0">
      <alignment vertical="top" wrapText="1"/>
    </xf>
    <xf numFmtId="0" fontId="19" fillId="0" borderId="0"/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19" fillId="0" borderId="0"/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165" fontId="7" fillId="0" borderId="0">
      <alignment vertical="top" wrapText="1"/>
    </xf>
    <xf numFmtId="0" fontId="19" fillId="0" borderId="0"/>
    <xf numFmtId="0" fontId="19" fillId="0" borderId="0"/>
    <xf numFmtId="165" fontId="7" fillId="0" borderId="0">
      <alignment vertical="top" wrapText="1"/>
    </xf>
    <xf numFmtId="0" fontId="19" fillId="0" borderId="0"/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165" fontId="7" fillId="0" borderId="0">
      <alignment vertical="top" wrapText="1"/>
    </xf>
    <xf numFmtId="0" fontId="19" fillId="0" borderId="0"/>
    <xf numFmtId="0" fontId="19" fillId="0" borderId="0"/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165" fontId="7" fillId="0" borderId="0">
      <alignment vertical="top" wrapText="1"/>
    </xf>
    <xf numFmtId="0" fontId="19" fillId="0" borderId="0"/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19" fillId="0" borderId="0"/>
    <xf numFmtId="0" fontId="19" fillId="0" borderId="0"/>
    <xf numFmtId="165" fontId="7" fillId="0" borderId="0">
      <alignment vertical="top" wrapText="1"/>
    </xf>
    <xf numFmtId="0" fontId="19" fillId="0" borderId="0"/>
    <xf numFmtId="165" fontId="7" fillId="0" borderId="0">
      <alignment vertical="top" wrapText="1"/>
    </xf>
    <xf numFmtId="0" fontId="2" fillId="0" borderId="0"/>
    <xf numFmtId="165" fontId="7" fillId="0" borderId="0">
      <alignment vertical="top" wrapText="1"/>
    </xf>
    <xf numFmtId="164" fontId="7" fillId="0" borderId="0" applyFont="0" applyFill="0" applyBorder="0" applyAlignment="0" applyProtection="0"/>
    <xf numFmtId="0" fontId="2" fillId="0" borderId="0"/>
    <xf numFmtId="0" fontId="2" fillId="0" borderId="0"/>
    <xf numFmtId="0" fontId="19" fillId="0" borderId="0"/>
    <xf numFmtId="0" fontId="57" fillId="0" borderId="16">
      <alignment horizontal="left" wrapText="1" indent="2"/>
    </xf>
    <xf numFmtId="49" fontId="57" fillId="0" borderId="11">
      <alignment horizontal="center"/>
    </xf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56" fillId="21" borderId="0" applyNumberFormat="0" applyBorder="0" applyAlignment="0" applyProtection="0"/>
    <xf numFmtId="0" fontId="56" fillId="22" borderId="0" applyNumberFormat="0" applyBorder="0" applyAlignment="0" applyProtection="0"/>
    <xf numFmtId="0" fontId="56" fillId="23" borderId="0" applyNumberFormat="0" applyBorder="0" applyAlignment="0" applyProtection="0"/>
    <xf numFmtId="0" fontId="56" fillId="24" borderId="0" applyNumberFormat="0" applyBorder="0" applyAlignment="0" applyProtection="0"/>
    <xf numFmtId="0" fontId="56" fillId="25" borderId="0" applyNumberFormat="0" applyBorder="0" applyAlignment="0" applyProtection="0"/>
    <xf numFmtId="0" fontId="56" fillId="26" borderId="0" applyNumberFormat="0" applyBorder="0" applyAlignment="0" applyProtection="0"/>
    <xf numFmtId="0" fontId="56" fillId="27" borderId="0" applyNumberFormat="0" applyBorder="0" applyAlignment="0" applyProtection="0"/>
    <xf numFmtId="0" fontId="56" fillId="28" borderId="0" applyNumberFormat="0" applyBorder="0" applyAlignment="0" applyProtection="0"/>
    <xf numFmtId="0" fontId="56" fillId="29" borderId="0" applyNumberFormat="0" applyBorder="0" applyAlignment="0" applyProtection="0"/>
    <xf numFmtId="0" fontId="56" fillId="30" borderId="0" applyNumberFormat="0" applyBorder="0" applyAlignment="0" applyProtection="0"/>
    <xf numFmtId="0" fontId="56" fillId="31" borderId="0" applyNumberFormat="0" applyBorder="0" applyAlignment="0" applyProtection="0"/>
    <xf numFmtId="0" fontId="56" fillId="32" borderId="0" applyNumberFormat="0" applyBorder="0" applyAlignment="0" applyProtection="0"/>
    <xf numFmtId="0" fontId="46" fillId="33" borderId="0" applyNumberFormat="0" applyBorder="0" applyAlignment="0" applyProtection="0"/>
    <xf numFmtId="0" fontId="50" fillId="34" borderId="66" applyNumberFormat="0" applyAlignment="0" applyProtection="0"/>
    <xf numFmtId="0" fontId="52" fillId="35" borderId="69" applyNumberFormat="0" applyAlignment="0" applyProtection="0"/>
    <xf numFmtId="0" fontId="54" fillId="0" borderId="0" applyNumberFormat="0" applyFill="0" applyBorder="0" applyAlignment="0" applyProtection="0"/>
    <xf numFmtId="0" fontId="45" fillId="36" borderId="0" applyNumberFormat="0" applyBorder="0" applyAlignment="0" applyProtection="0"/>
    <xf numFmtId="0" fontId="42" fillId="0" borderId="63" applyNumberFormat="0" applyFill="0" applyAlignment="0" applyProtection="0"/>
    <xf numFmtId="0" fontId="43" fillId="0" borderId="64" applyNumberFormat="0" applyFill="0" applyAlignment="0" applyProtection="0"/>
    <xf numFmtId="0" fontId="44" fillId="0" borderId="65" applyNumberFormat="0" applyFill="0" applyAlignment="0" applyProtection="0"/>
    <xf numFmtId="0" fontId="44" fillId="0" borderId="0" applyNumberFormat="0" applyFill="0" applyBorder="0" applyAlignment="0" applyProtection="0"/>
    <xf numFmtId="0" fontId="48" fillId="37" borderId="66" applyNumberFormat="0" applyAlignment="0" applyProtection="0"/>
    <xf numFmtId="0" fontId="51" fillId="0" borderId="68" applyNumberFormat="0" applyFill="0" applyAlignment="0" applyProtection="0"/>
    <xf numFmtId="0" fontId="47" fillId="38" borderId="0" applyNumberFormat="0" applyBorder="0" applyAlignment="0" applyProtection="0"/>
    <xf numFmtId="0" fontId="1" fillId="39" borderId="70" applyNumberFormat="0" applyFont="0" applyAlignment="0" applyProtection="0"/>
    <xf numFmtId="0" fontId="49" fillId="34" borderId="67" applyNumberFormat="0" applyAlignment="0" applyProtection="0"/>
    <xf numFmtId="0" fontId="58" fillId="0" borderId="0" applyNumberFormat="0" applyFill="0" applyBorder="0" applyAlignment="0" applyProtection="0"/>
    <xf numFmtId="0" fontId="55" fillId="0" borderId="71" applyNumberFormat="0" applyFill="0" applyAlignment="0" applyProtection="0"/>
    <xf numFmtId="0" fontId="53" fillId="0" borderId="0" applyNumberFormat="0" applyFill="0" applyBorder="0" applyAlignment="0" applyProtection="0"/>
  </cellStyleXfs>
  <cellXfs count="159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6" fillId="0" borderId="0" xfId="0" applyNumberFormat="1" applyFont="1" applyAlignment="1">
      <alignment horizontal="center" vertical="top" wrapText="1"/>
    </xf>
    <xf numFmtId="0" fontId="6" fillId="0" borderId="1" xfId="0" applyNumberFormat="1" applyFont="1" applyBorder="1" applyAlignment="1">
      <alignment horizontal="center" wrapText="1"/>
    </xf>
    <xf numFmtId="165" fontId="9" fillId="0" borderId="0" xfId="0" applyFont="1" applyAlignment="1"/>
    <xf numFmtId="165" fontId="11" fillId="0" borderId="0" xfId="0" applyFont="1" applyAlignment="1">
      <alignment horizontal="left"/>
    </xf>
    <xf numFmtId="166" fontId="11" fillId="0" borderId="0" xfId="0" applyNumberFormat="1" applyFont="1" applyAlignment="1"/>
    <xf numFmtId="167" fontId="11" fillId="0" borderId="0" xfId="0" applyNumberFormat="1" applyFont="1" applyAlignment="1"/>
    <xf numFmtId="165" fontId="11" fillId="0" borderId="0" xfId="0" applyFont="1" applyAlignment="1"/>
    <xf numFmtId="165" fontId="12" fillId="0" borderId="0" xfId="0" applyFont="1" applyAlignment="1">
      <alignment horizontal="left" wrapText="1"/>
    </xf>
    <xf numFmtId="165" fontId="12" fillId="0" borderId="0" xfId="0" applyFont="1" applyAlignment="1">
      <alignment horizontal="center"/>
    </xf>
    <xf numFmtId="166" fontId="11" fillId="0" borderId="0" xfId="0" applyNumberFormat="1" applyFont="1" applyAlignment="1">
      <alignment horizontal="right"/>
    </xf>
    <xf numFmtId="49" fontId="12" fillId="0" borderId="5" xfId="0" applyNumberFormat="1" applyFont="1" applyBorder="1" applyAlignment="1">
      <alignment horizontal="center"/>
    </xf>
    <xf numFmtId="49" fontId="11" fillId="0" borderId="0" xfId="0" applyNumberFormat="1" applyFont="1" applyAlignment="1"/>
    <xf numFmtId="166" fontId="11" fillId="2" borderId="0" xfId="0" applyNumberFormat="1" applyFont="1" applyFill="1" applyAlignment="1"/>
    <xf numFmtId="167" fontId="11" fillId="2" borderId="0" xfId="0" applyNumberFormat="1" applyFont="1" applyFill="1" applyAlignment="1"/>
    <xf numFmtId="165" fontId="11" fillId="2" borderId="0" xfId="0" applyFont="1" applyFill="1" applyAlignment="1"/>
    <xf numFmtId="169" fontId="14" fillId="2" borderId="5" xfId="0" applyNumberFormat="1" applyFont="1" applyFill="1" applyBorder="1" applyAlignment="1">
      <alignment horizontal="center"/>
    </xf>
    <xf numFmtId="49" fontId="0" fillId="0" borderId="0" xfId="0" applyNumberFormat="1">
      <alignment vertical="top" wrapText="1"/>
    </xf>
    <xf numFmtId="0" fontId="14" fillId="0" borderId="0" xfId="8" applyFont="1" applyAlignment="1">
      <alignment vertical="center" wrapText="1"/>
    </xf>
    <xf numFmtId="0" fontId="38" fillId="0" borderId="9" xfId="8" applyFont="1" applyBorder="1" applyAlignment="1">
      <alignment horizontal="center" vertical="center" wrapText="1"/>
    </xf>
    <xf numFmtId="0" fontId="13" fillId="0" borderId="0" xfId="8" applyFont="1" applyAlignment="1">
      <alignment horizontal="left" vertical="center"/>
    </xf>
    <xf numFmtId="0" fontId="11" fillId="0" borderId="0" xfId="194" applyFont="1"/>
    <xf numFmtId="0" fontId="11" fillId="0" borderId="0" xfId="194" applyFont="1" applyAlignment="1">
      <alignment horizontal="left"/>
    </xf>
    <xf numFmtId="168" fontId="35" fillId="0" borderId="5" xfId="194" applyNumberFormat="1" applyFont="1" applyBorder="1" applyAlignment="1">
      <alignment horizontal="center"/>
    </xf>
    <xf numFmtId="166" fontId="35" fillId="0" borderId="5" xfId="194" applyNumberFormat="1" applyFont="1" applyBorder="1" applyAlignment="1">
      <alignment horizontal="center"/>
    </xf>
    <xf numFmtId="0" fontId="34" fillId="0" borderId="7" xfId="194" applyFont="1" applyBorder="1" applyAlignment="1">
      <alignment horizontal="left" wrapText="1"/>
    </xf>
    <xf numFmtId="49" fontId="37" fillId="0" borderId="59" xfId="194" applyNumberFormat="1" applyFont="1" applyBorder="1" applyAlignment="1">
      <alignment horizontal="center" vertical="justify"/>
    </xf>
    <xf numFmtId="0" fontId="35" fillId="0" borderId="0" xfId="194" applyFont="1"/>
    <xf numFmtId="0" fontId="35" fillId="0" borderId="0" xfId="194" applyFont="1" applyAlignment="1">
      <alignment horizontal="left"/>
    </xf>
    <xf numFmtId="49" fontId="34" fillId="0" borderId="10" xfId="194" applyNumberFormat="1" applyFont="1" applyBorder="1" applyAlignment="1">
      <alignment horizontal="left" wrapText="1"/>
    </xf>
    <xf numFmtId="49" fontId="34" fillId="0" borderId="59" xfId="194" applyNumberFormat="1" applyFont="1" applyBorder="1" applyAlignment="1">
      <alignment horizontal="center" vertical="center"/>
    </xf>
    <xf numFmtId="0" fontId="34" fillId="0" borderId="6" xfId="194" applyFont="1" applyBorder="1" applyAlignment="1">
      <alignment horizontal="left" vertical="top" wrapText="1"/>
    </xf>
    <xf numFmtId="49" fontId="34" fillId="0" borderId="5" xfId="194" applyNumberFormat="1" applyFont="1" applyBorder="1" applyAlignment="1">
      <alignment horizontal="center" vertical="center"/>
    </xf>
    <xf numFmtId="0" fontId="34" fillId="0" borderId="60" xfId="194" applyFont="1" applyBorder="1" applyAlignment="1">
      <alignment horizontal="left" vertical="top" wrapText="1"/>
    </xf>
    <xf numFmtId="49" fontId="34" fillId="0" borderId="61" xfId="194" applyNumberFormat="1" applyFont="1" applyBorder="1" applyAlignment="1">
      <alignment horizontal="center" vertical="center"/>
    </xf>
    <xf numFmtId="0" fontId="36" fillId="0" borderId="0" xfId="194" applyFont="1"/>
    <xf numFmtId="0" fontId="36" fillId="0" borderId="0" xfId="194" applyFont="1" applyAlignment="1">
      <alignment horizontal="left"/>
    </xf>
    <xf numFmtId="168" fontId="36" fillId="0" borderId="5" xfId="194" applyNumberFormat="1" applyFont="1" applyBorder="1" applyAlignment="1">
      <alignment horizontal="center"/>
    </xf>
    <xf numFmtId="0" fontId="37" fillId="0" borderId="56" xfId="194" applyFont="1" applyBorder="1" applyAlignment="1">
      <alignment horizontal="left" vertical="top" wrapText="1"/>
    </xf>
    <xf numFmtId="49" fontId="37" fillId="0" borderId="57" xfId="194" applyNumberFormat="1" applyFont="1" applyBorder="1" applyAlignment="1">
      <alignment horizontal="center" vertical="center"/>
    </xf>
    <xf numFmtId="0" fontId="34" fillId="0" borderId="56" xfId="194" applyFont="1" applyBorder="1" applyAlignment="1">
      <alignment horizontal="left" vertical="top" wrapText="1"/>
    </xf>
    <xf numFmtId="49" fontId="34" fillId="0" borderId="57" xfId="194" applyNumberFormat="1" applyFont="1" applyBorder="1" applyAlignment="1">
      <alignment horizontal="center" vertical="center"/>
    </xf>
    <xf numFmtId="0" fontId="37" fillId="0" borderId="58" xfId="194" applyFont="1" applyBorder="1" applyAlignment="1">
      <alignment horizontal="left" vertical="top" wrapText="1"/>
    </xf>
    <xf numFmtId="0" fontId="40" fillId="0" borderId="0" xfId="194" applyFont="1"/>
    <xf numFmtId="0" fontId="40" fillId="0" borderId="0" xfId="194" applyFont="1" applyAlignment="1">
      <alignment horizontal="left"/>
    </xf>
    <xf numFmtId="168" fontId="36" fillId="0" borderId="8" xfId="194" applyNumberFormat="1" applyFont="1" applyBorder="1" applyAlignment="1">
      <alignment horizontal="center"/>
    </xf>
    <xf numFmtId="49" fontId="37" fillId="0" borderId="5" xfId="194" applyNumberFormat="1" applyFont="1" applyBorder="1" applyAlignment="1">
      <alignment horizontal="left" vertical="center" wrapText="1"/>
    </xf>
    <xf numFmtId="49" fontId="34" fillId="0" borderId="56" xfId="194" applyNumberFormat="1" applyFont="1" applyBorder="1" applyAlignment="1">
      <alignment horizontal="center" vertical="center"/>
    </xf>
    <xf numFmtId="49" fontId="34" fillId="0" borderId="5" xfId="194" applyNumberFormat="1" applyFont="1" applyBorder="1" applyAlignment="1">
      <alignment horizontal="left" wrapText="1"/>
    </xf>
    <xf numFmtId="168" fontId="36" fillId="0" borderId="9" xfId="194" applyNumberFormat="1" applyFont="1" applyBorder="1" applyAlignment="1">
      <alignment horizontal="center"/>
    </xf>
    <xf numFmtId="49" fontId="34" fillId="0" borderId="61" xfId="194" applyNumberFormat="1" applyFont="1" applyBorder="1" applyAlignment="1">
      <alignment horizontal="left" wrapText="1"/>
    </xf>
    <xf numFmtId="168" fontId="36" fillId="0" borderId="56" xfId="194" applyNumberFormat="1" applyFont="1" applyBorder="1" applyAlignment="1">
      <alignment horizontal="center"/>
    </xf>
    <xf numFmtId="49" fontId="34" fillId="0" borderId="57" xfId="194" applyNumberFormat="1" applyFont="1" applyBorder="1" applyAlignment="1">
      <alignment horizontal="left" wrapText="1"/>
    </xf>
    <xf numFmtId="49" fontId="34" fillId="0" borderId="56" xfId="194" applyNumberFormat="1" applyFont="1" applyBorder="1" applyAlignment="1">
      <alignment horizontal="left" wrapText="1"/>
    </xf>
    <xf numFmtId="0" fontId="34" fillId="0" borderId="8" xfId="194" applyFont="1" applyBorder="1" applyAlignment="1">
      <alignment horizontal="left" wrapText="1"/>
    </xf>
    <xf numFmtId="0" fontId="34" fillId="0" borderId="59" xfId="194" applyFont="1" applyBorder="1" applyAlignment="1">
      <alignment horizontal="center" vertical="justify"/>
    </xf>
    <xf numFmtId="0" fontId="34" fillId="0" borderId="8" xfId="194" applyFont="1" applyBorder="1" applyAlignment="1">
      <alignment horizontal="left" vertical="top" wrapText="1"/>
    </xf>
    <xf numFmtId="168" fontId="36" fillId="0" borderId="58" xfId="194" applyNumberFormat="1" applyFont="1" applyBorder="1" applyAlignment="1">
      <alignment horizontal="center"/>
    </xf>
    <xf numFmtId="1" fontId="39" fillId="0" borderId="5" xfId="194" applyNumberFormat="1" applyFont="1" applyBorder="1" applyAlignment="1">
      <alignment horizontal="center"/>
    </xf>
    <xf numFmtId="49" fontId="39" fillId="0" borderId="5" xfId="194" applyNumberFormat="1" applyFont="1" applyBorder="1" applyAlignment="1">
      <alignment horizontal="center"/>
    </xf>
    <xf numFmtId="49" fontId="39" fillId="0" borderId="5" xfId="194" applyNumberFormat="1" applyFont="1" applyBorder="1" applyAlignment="1">
      <alignment horizontal="center" vertical="top"/>
    </xf>
    <xf numFmtId="0" fontId="14" fillId="0" borderId="62" xfId="194" applyFont="1" applyBorder="1"/>
    <xf numFmtId="0" fontId="14" fillId="0" borderId="0" xfId="194" applyFont="1"/>
    <xf numFmtId="0" fontId="38" fillId="0" borderId="0" xfId="194" applyFont="1" applyAlignment="1">
      <alignment horizontal="left" wrapText="1"/>
    </xf>
    <xf numFmtId="0" fontId="23" fillId="0" borderId="0" xfId="194"/>
    <xf numFmtId="0" fontId="41" fillId="0" borderId="0" xfId="194" applyFont="1" applyAlignment="1">
      <alignment horizontal="left"/>
    </xf>
    <xf numFmtId="0" fontId="36" fillId="0" borderId="0" xfId="8" applyFont="1"/>
    <xf numFmtId="49" fontId="40" fillId="0" borderId="10" xfId="194" applyNumberFormat="1" applyFont="1" applyBorder="1" applyAlignment="1">
      <alignment horizontal="left" wrapText="1"/>
    </xf>
    <xf numFmtId="0" fontId="6" fillId="0" borderId="11" xfId="0" applyNumberFormat="1" applyFont="1" applyBorder="1" applyAlignment="1">
      <alignment horizontal="center" vertical="top" wrapText="1"/>
    </xf>
    <xf numFmtId="0" fontId="15" fillId="5" borderId="5" xfId="1" applyFont="1" applyFill="1" applyBorder="1" applyAlignment="1">
      <alignment horizontal="center" vertical="top"/>
    </xf>
    <xf numFmtId="0" fontId="9" fillId="5" borderId="5" xfId="1" applyFont="1" applyFill="1" applyBorder="1" applyAlignment="1">
      <alignment horizontal="center" vertical="top"/>
    </xf>
    <xf numFmtId="0" fontId="9" fillId="6" borderId="5" xfId="1" applyFont="1" applyFill="1" applyBorder="1" applyAlignment="1">
      <alignment horizontal="center" vertical="top"/>
    </xf>
    <xf numFmtId="0" fontId="15" fillId="5" borderId="5" xfId="1" applyFont="1" applyFill="1" applyBorder="1" applyAlignment="1">
      <alignment horizontal="justify" vertical="top" wrapText="1"/>
    </xf>
    <xf numFmtId="0" fontId="9" fillId="5" borderId="5" xfId="1" applyFont="1" applyFill="1" applyBorder="1" applyAlignment="1">
      <alignment horizontal="justify" vertical="top" wrapText="1"/>
    </xf>
    <xf numFmtId="0" fontId="15" fillId="6" borderId="5" xfId="1" applyFont="1" applyFill="1" applyBorder="1" applyAlignment="1">
      <alignment horizontal="justify" vertical="top" wrapText="1"/>
    </xf>
    <xf numFmtId="49" fontId="20" fillId="7" borderId="1" xfId="304" applyFont="1" applyFill="1" applyBorder="1">
      <alignment horizontal="center"/>
    </xf>
    <xf numFmtId="0" fontId="20" fillId="7" borderId="16" xfId="303" applyFont="1" applyFill="1" applyAlignment="1">
      <alignment wrapText="1"/>
    </xf>
    <xf numFmtId="49" fontId="20" fillId="0" borderId="1" xfId="304" applyFont="1" applyBorder="1">
      <alignment horizontal="center"/>
    </xf>
    <xf numFmtId="0" fontId="20" fillId="0" borderId="16" xfId="303" applyFont="1" applyAlignment="1">
      <alignment wrapText="1"/>
    </xf>
    <xf numFmtId="49" fontId="20" fillId="6" borderId="1" xfId="304" applyFont="1" applyFill="1" applyBorder="1">
      <alignment horizontal="center"/>
    </xf>
    <xf numFmtId="0" fontId="20" fillId="6" borderId="16" xfId="303" applyFont="1" applyFill="1" applyAlignment="1">
      <alignment wrapText="1"/>
    </xf>
    <xf numFmtId="49" fontId="20" fillId="8" borderId="1" xfId="304" applyFont="1" applyFill="1" applyBorder="1">
      <alignment horizontal="center"/>
    </xf>
    <xf numFmtId="0" fontId="20" fillId="8" borderId="16" xfId="303" applyFont="1" applyFill="1" applyAlignment="1">
      <alignment wrapText="1"/>
    </xf>
    <xf numFmtId="169" fontId="17" fillId="2" borderId="5" xfId="3" applyNumberFormat="1" applyFont="1" applyFill="1" applyBorder="1" applyAlignment="1">
      <alignment vertical="center" wrapText="1"/>
    </xf>
    <xf numFmtId="169" fontId="14" fillId="2" borderId="5" xfId="3" applyNumberFormat="1" applyFont="1" applyFill="1" applyBorder="1" applyAlignment="1">
      <alignment vertical="center" wrapText="1"/>
    </xf>
    <xf numFmtId="169" fontId="14" fillId="2" borderId="5" xfId="0" applyNumberFormat="1" applyFont="1" applyFill="1" applyBorder="1" applyAlignment="1"/>
    <xf numFmtId="0" fontId="6" fillId="0" borderId="0" xfId="0" applyNumberFormat="1" applyFont="1" applyAlignment="1">
      <alignment horizontal="center" wrapText="1"/>
    </xf>
    <xf numFmtId="166" fontId="6" fillId="0" borderId="72" xfId="0" applyNumberFormat="1" applyFont="1" applyBorder="1" applyAlignment="1">
      <alignment horizontal="center" wrapText="1"/>
    </xf>
    <xf numFmtId="166" fontId="12" fillId="0" borderId="5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169" fontId="17" fillId="2" borderId="5" xfId="299" applyNumberFormat="1" applyFont="1" applyFill="1" applyBorder="1" applyAlignment="1">
      <alignment vertical="center" wrapText="1"/>
    </xf>
    <xf numFmtId="169" fontId="14" fillId="2" borderId="5" xfId="299" applyNumberFormat="1" applyFont="1" applyFill="1" applyBorder="1" applyAlignment="1">
      <alignment vertical="center" wrapText="1"/>
    </xf>
    <xf numFmtId="0" fontId="9" fillId="6" borderId="73" xfId="1" applyFont="1" applyFill="1" applyBorder="1" applyAlignment="1">
      <alignment horizontal="center" vertical="top"/>
    </xf>
    <xf numFmtId="0" fontId="20" fillId="6" borderId="16" xfId="125" applyFont="1" applyFill="1" applyBorder="1" applyAlignment="1">
      <alignment wrapText="1"/>
    </xf>
    <xf numFmtId="0" fontId="20" fillId="0" borderId="16" xfId="125" applyFont="1" applyFill="1" applyBorder="1" applyAlignment="1">
      <alignment wrapText="1"/>
    </xf>
    <xf numFmtId="168" fontId="59" fillId="0" borderId="5" xfId="194" applyNumberFormat="1" applyFont="1" applyBorder="1" applyAlignment="1">
      <alignment horizontal="center"/>
    </xf>
    <xf numFmtId="1" fontId="11" fillId="2" borderId="5" xfId="5" applyNumberFormat="1" applyFont="1" applyFill="1" applyBorder="1" applyAlignment="1">
      <alignment horizontal="left" vertical="top" wrapText="1"/>
    </xf>
    <xf numFmtId="0" fontId="60" fillId="2" borderId="5" xfId="5" applyFont="1" applyFill="1" applyBorder="1" applyAlignment="1">
      <alignment horizontal="left" vertical="top" wrapText="1"/>
    </xf>
    <xf numFmtId="1" fontId="60" fillId="2" borderId="5" xfId="5" applyNumberFormat="1" applyFont="1" applyFill="1" applyBorder="1" applyAlignment="1">
      <alignment horizontal="left" vertical="top" wrapText="1"/>
    </xf>
    <xf numFmtId="1" fontId="12" fillId="2" borderId="5" xfId="5" applyNumberFormat="1" applyFont="1" applyFill="1" applyBorder="1" applyAlignment="1">
      <alignment horizontal="left" vertical="top" wrapText="1"/>
    </xf>
    <xf numFmtId="49" fontId="12" fillId="2" borderId="5" xfId="5" applyNumberFormat="1" applyFont="1" applyFill="1" applyBorder="1" applyAlignment="1">
      <alignment horizontal="left"/>
    </xf>
    <xf numFmtId="0" fontId="7" fillId="0" borderId="1" xfId="0" applyNumberFormat="1" applyFont="1" applyBorder="1" applyAlignment="1">
      <alignment horizontal="left" wrapText="1"/>
    </xf>
    <xf numFmtId="49" fontId="12" fillId="2" borderId="5" xfId="5" applyNumberFormat="1" applyFont="1" applyFill="1" applyBorder="1" applyAlignment="1">
      <alignment horizontal="center"/>
    </xf>
    <xf numFmtId="166" fontId="12" fillId="2" borderId="5" xfId="5" applyNumberFormat="1" applyFont="1" applyFill="1" applyBorder="1" applyAlignment="1">
      <alignment horizontal="center"/>
    </xf>
    <xf numFmtId="49" fontId="11" fillId="2" borderId="5" xfId="5" applyNumberFormat="1" applyFont="1" applyFill="1" applyBorder="1" applyAlignment="1">
      <alignment horizontal="left"/>
    </xf>
    <xf numFmtId="49" fontId="12" fillId="0" borderId="5" xfId="5" applyNumberFormat="1" applyFont="1" applyBorder="1" applyAlignment="1">
      <alignment horizontal="left"/>
    </xf>
    <xf numFmtId="49" fontId="6" fillId="0" borderId="1" xfId="0" applyNumberFormat="1" applyFont="1" applyBorder="1" applyAlignment="1">
      <alignment horizontal="left" wrapText="1"/>
    </xf>
    <xf numFmtId="49" fontId="11" fillId="2" borderId="5" xfId="5" applyNumberFormat="1" applyFont="1" applyFill="1" applyBorder="1"/>
    <xf numFmtId="166" fontId="11" fillId="2" borderId="5" xfId="5" applyNumberFormat="1" applyFont="1" applyFill="1" applyBorder="1" applyAlignment="1">
      <alignment horizontal="center"/>
    </xf>
    <xf numFmtId="49" fontId="11" fillId="0" borderId="5" xfId="5" applyNumberFormat="1" applyFont="1" applyBorder="1" applyAlignment="1">
      <alignment horizontal="left"/>
    </xf>
    <xf numFmtId="49" fontId="7" fillId="0" borderId="1" xfId="0" applyNumberFormat="1" applyFont="1" applyBorder="1" applyAlignment="1">
      <alignment horizontal="left" wrapText="1"/>
    </xf>
    <xf numFmtId="166" fontId="11" fillId="0" borderId="5" xfId="5" applyNumberFormat="1" applyFont="1" applyBorder="1" applyAlignment="1">
      <alignment horizontal="center"/>
    </xf>
    <xf numFmtId="168" fontId="11" fillId="2" borderId="5" xfId="5" applyNumberFormat="1" applyFont="1" applyFill="1" applyBorder="1" applyAlignment="1">
      <alignment horizontal="center"/>
    </xf>
    <xf numFmtId="0" fontId="11" fillId="0" borderId="5" xfId="4" applyFont="1" applyBorder="1" applyAlignment="1">
      <alignment horizontal="left" vertical="center" wrapText="1"/>
    </xf>
    <xf numFmtId="0" fontId="11" fillId="2" borderId="5" xfId="5" applyFont="1" applyFill="1" applyBorder="1" applyAlignment="1">
      <alignment horizontal="left" vertical="top" wrapText="1"/>
    </xf>
    <xf numFmtId="0" fontId="11" fillId="0" borderId="5" xfId="0" applyNumberFormat="1" applyFont="1" applyBorder="1" applyAlignment="1">
      <alignment horizontal="left" vertical="top" wrapText="1"/>
    </xf>
    <xf numFmtId="0" fontId="7" fillId="2" borderId="5" xfId="6" applyFont="1" applyFill="1" applyBorder="1" applyAlignment="1">
      <alignment horizontal="left" vertical="top" wrapText="1"/>
    </xf>
    <xf numFmtId="1" fontId="11" fillId="2" borderId="9" xfId="5" applyNumberFormat="1" applyFont="1" applyFill="1" applyBorder="1" applyAlignment="1">
      <alignment horizontal="left" vertical="top" wrapText="1"/>
    </xf>
    <xf numFmtId="49" fontId="11" fillId="2" borderId="9" xfId="5" applyNumberFormat="1" applyFont="1" applyFill="1" applyBorder="1" applyAlignment="1">
      <alignment horizontal="left"/>
    </xf>
    <xf numFmtId="49" fontId="7" fillId="0" borderId="11" xfId="0" applyNumberFormat="1" applyFont="1" applyBorder="1" applyAlignment="1">
      <alignment horizontal="left" wrapText="1"/>
    </xf>
    <xf numFmtId="49" fontId="11" fillId="2" borderId="9" xfId="5" applyNumberFormat="1" applyFont="1" applyFill="1" applyBorder="1"/>
    <xf numFmtId="166" fontId="11" fillId="2" borderId="9" xfId="5" applyNumberFormat="1" applyFont="1" applyFill="1" applyBorder="1" applyAlignment="1">
      <alignment horizontal="center"/>
    </xf>
    <xf numFmtId="165" fontId="7" fillId="0" borderId="5" xfId="0" applyFont="1" applyBorder="1">
      <alignment vertical="top" wrapText="1"/>
    </xf>
    <xf numFmtId="171" fontId="7" fillId="0" borderId="5" xfId="0" applyNumberFormat="1" applyFont="1" applyBorder="1" applyAlignment="1">
      <alignment horizontal="center" vertical="top" wrapText="1"/>
    </xf>
    <xf numFmtId="1" fontId="15" fillId="2" borderId="5" xfId="5" applyNumberFormat="1" applyFont="1" applyFill="1" applyBorder="1" applyAlignment="1">
      <alignment horizontal="center" vertical="top" wrapText="1"/>
    </xf>
    <xf numFmtId="1" fontId="13" fillId="2" borderId="5" xfId="5" applyNumberFormat="1" applyFont="1" applyFill="1" applyBorder="1" applyAlignment="1">
      <alignment horizontal="center" vertical="top" wrapText="1"/>
    </xf>
    <xf numFmtId="49" fontId="11" fillId="2" borderId="5" xfId="5" applyNumberFormat="1" applyFont="1" applyFill="1" applyBorder="1" applyAlignment="1">
      <alignment horizontal="center"/>
    </xf>
    <xf numFmtId="49" fontId="61" fillId="0" borderId="5" xfId="5" applyNumberFormat="1" applyFont="1" applyBorder="1" applyAlignment="1">
      <alignment horizontal="left"/>
    </xf>
    <xf numFmtId="49" fontId="11" fillId="2" borderId="5" xfId="5" applyNumberFormat="1" applyFont="1" applyFill="1" applyBorder="1" applyAlignment="1">
      <alignment horizontal="left" wrapText="1"/>
    </xf>
    <xf numFmtId="0" fontId="62" fillId="2" borderId="5" xfId="5" applyFont="1" applyFill="1" applyBorder="1" applyAlignment="1">
      <alignment horizontal="left" vertical="top" wrapText="1"/>
    </xf>
    <xf numFmtId="49" fontId="11" fillId="0" borderId="5" xfId="5" applyNumberFormat="1" applyFont="1" applyBorder="1"/>
    <xf numFmtId="0" fontId="6" fillId="0" borderId="5" xfId="0" applyNumberFormat="1" applyFont="1" applyBorder="1" applyAlignment="1">
      <alignment horizontal="left" wrapText="1"/>
    </xf>
    <xf numFmtId="0" fontId="7" fillId="0" borderId="5" xfId="0" applyNumberFormat="1" applyFont="1" applyBorder="1" applyAlignment="1">
      <alignment horizontal="left" wrapText="1"/>
    </xf>
    <xf numFmtId="166" fontId="6" fillId="0" borderId="5" xfId="0" applyNumberFormat="1" applyFont="1" applyBorder="1" applyAlignment="1">
      <alignment horizontal="right" wrapText="1"/>
    </xf>
    <xf numFmtId="49" fontId="7" fillId="0" borderId="5" xfId="298" applyNumberFormat="1" applyBorder="1" applyAlignment="1">
      <alignment horizontal="left" wrapText="1"/>
    </xf>
    <xf numFmtId="49" fontId="63" fillId="0" borderId="5" xfId="297" applyNumberFormat="1" applyFont="1" applyBorder="1"/>
    <xf numFmtId="166" fontId="7" fillId="0" borderId="5" xfId="0" applyNumberFormat="1" applyFont="1" applyBorder="1" applyAlignment="1">
      <alignment horizontal="right" wrapText="1"/>
    </xf>
    <xf numFmtId="1" fontId="11" fillId="0" borderId="5" xfId="5" applyNumberFormat="1" applyFont="1" applyBorder="1" applyAlignment="1">
      <alignment horizontal="left" vertical="top" wrapText="1"/>
    </xf>
    <xf numFmtId="49" fontId="63" fillId="0" borderId="5" xfId="301" applyNumberFormat="1" applyFont="1" applyBorder="1"/>
    <xf numFmtId="0" fontId="60" fillId="0" borderId="5" xfId="5" applyFont="1" applyBorder="1" applyAlignment="1">
      <alignment horizontal="left" vertical="top" wrapText="1"/>
    </xf>
    <xf numFmtId="0" fontId="63" fillId="0" borderId="5" xfId="297" applyFont="1" applyBorder="1"/>
    <xf numFmtId="0" fontId="7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5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6" fillId="0" borderId="1" xfId="0" applyNumberFormat="1" applyFont="1" applyBorder="1" applyAlignment="1">
      <alignment horizontal="center" vertical="center" wrapText="1"/>
    </xf>
    <xf numFmtId="165" fontId="13" fillId="0" borderId="0" xfId="0" applyFont="1" applyAlignment="1">
      <alignment horizontal="center" vertical="top" wrapText="1"/>
    </xf>
    <xf numFmtId="165" fontId="12" fillId="0" borderId="5" xfId="0" applyFont="1" applyBorder="1" applyAlignment="1">
      <alignment horizontal="center" vertical="center"/>
    </xf>
    <xf numFmtId="166" fontId="12" fillId="0" borderId="5" xfId="0" applyNumberFormat="1" applyFont="1" applyBorder="1" applyAlignment="1">
      <alignment horizontal="center" vertical="center"/>
    </xf>
    <xf numFmtId="166" fontId="11" fillId="0" borderId="0" xfId="0" applyNumberFormat="1" applyFont="1" applyAlignment="1">
      <alignment horizontal="left" vertical="top" wrapText="1"/>
    </xf>
    <xf numFmtId="166" fontId="11" fillId="0" borderId="0" xfId="0" applyNumberFormat="1" applyFont="1" applyAlignment="1">
      <alignment horizontal="left" vertical="top"/>
    </xf>
    <xf numFmtId="0" fontId="36" fillId="0" borderId="0" xfId="194" applyFont="1" applyAlignment="1">
      <alignment horizontal="center" vertical="center" wrapText="1"/>
    </xf>
    <xf numFmtId="0" fontId="40" fillId="0" borderId="0" xfId="8" applyFont="1" applyAlignment="1">
      <alignment horizontal="left" wrapText="1"/>
    </xf>
    <xf numFmtId="0" fontId="39" fillId="0" borderId="0" xfId="8" applyFont="1"/>
    <xf numFmtId="0" fontId="36" fillId="0" borderId="5" xfId="194" applyFont="1" applyBorder="1" applyAlignment="1">
      <alignment horizontal="center" vertical="center"/>
    </xf>
    <xf numFmtId="0" fontId="37" fillId="0" borderId="5" xfId="194" applyFont="1" applyBorder="1" applyAlignment="1">
      <alignment horizontal="center" vertical="center" wrapText="1"/>
    </xf>
    <xf numFmtId="0" fontId="39" fillId="0" borderId="5" xfId="9" applyFont="1" applyBorder="1" applyAlignment="1">
      <alignment horizontal="center" vertical="center"/>
    </xf>
  </cellXfs>
  <cellStyles count="346">
    <cellStyle name="20% - Accent1" xfId="305" xr:uid="{00000000-0005-0000-0000-000000000000}"/>
    <cellStyle name="20% - Accent2" xfId="306" xr:uid="{00000000-0005-0000-0000-000001000000}"/>
    <cellStyle name="20% - Accent3" xfId="307" xr:uid="{00000000-0005-0000-0000-000002000000}"/>
    <cellStyle name="20% - Accent4" xfId="308" xr:uid="{00000000-0005-0000-0000-000003000000}"/>
    <cellStyle name="20% - Accent5" xfId="309" xr:uid="{00000000-0005-0000-0000-000004000000}"/>
    <cellStyle name="20% - Accent6" xfId="310" xr:uid="{00000000-0005-0000-0000-000005000000}"/>
    <cellStyle name="40% - Accent1" xfId="311" xr:uid="{00000000-0005-0000-0000-000006000000}"/>
    <cellStyle name="40% - Accent2" xfId="312" xr:uid="{00000000-0005-0000-0000-000007000000}"/>
    <cellStyle name="40% - Accent3" xfId="313" xr:uid="{00000000-0005-0000-0000-000008000000}"/>
    <cellStyle name="40% - Accent4" xfId="314" xr:uid="{00000000-0005-0000-0000-000009000000}"/>
    <cellStyle name="40% - Accent5" xfId="315" xr:uid="{00000000-0005-0000-0000-00000A000000}"/>
    <cellStyle name="40% - Accent6" xfId="316" xr:uid="{00000000-0005-0000-0000-00000B000000}"/>
    <cellStyle name="60% - Accent1" xfId="317" xr:uid="{00000000-0005-0000-0000-00000C000000}"/>
    <cellStyle name="60% - Accent2" xfId="318" xr:uid="{00000000-0005-0000-0000-00000D000000}"/>
    <cellStyle name="60% - Accent3" xfId="319" xr:uid="{00000000-0005-0000-0000-00000E000000}"/>
    <cellStyle name="60% - Accent4" xfId="320" xr:uid="{00000000-0005-0000-0000-00000F000000}"/>
    <cellStyle name="60% - Accent5" xfId="321" xr:uid="{00000000-0005-0000-0000-000010000000}"/>
    <cellStyle name="60% - Accent6" xfId="322" xr:uid="{00000000-0005-0000-0000-000011000000}"/>
    <cellStyle name="Accent1" xfId="323" xr:uid="{00000000-0005-0000-0000-000012000000}"/>
    <cellStyle name="Accent2" xfId="324" xr:uid="{00000000-0005-0000-0000-000013000000}"/>
    <cellStyle name="Accent3" xfId="325" xr:uid="{00000000-0005-0000-0000-000014000000}"/>
    <cellStyle name="Accent4" xfId="326" xr:uid="{00000000-0005-0000-0000-000015000000}"/>
    <cellStyle name="Accent5" xfId="327" xr:uid="{00000000-0005-0000-0000-000016000000}"/>
    <cellStyle name="Accent6" xfId="328" xr:uid="{00000000-0005-0000-0000-000017000000}"/>
    <cellStyle name="Bad" xfId="329" xr:uid="{00000000-0005-0000-0000-000018000000}"/>
    <cellStyle name="br" xfId="10" xr:uid="{00000000-0005-0000-0000-000019000000}"/>
    <cellStyle name="Calculation" xfId="330" xr:uid="{00000000-0005-0000-0000-00001A000000}"/>
    <cellStyle name="Check Cell" xfId="331" xr:uid="{00000000-0005-0000-0000-00001B000000}"/>
    <cellStyle name="col" xfId="11" xr:uid="{00000000-0005-0000-0000-00001C000000}"/>
    <cellStyle name="Explanatory Text" xfId="332" xr:uid="{00000000-0005-0000-0000-00001D000000}"/>
    <cellStyle name="Good" xfId="333" xr:uid="{00000000-0005-0000-0000-00001E000000}"/>
    <cellStyle name="Heading 1" xfId="334" xr:uid="{00000000-0005-0000-0000-00001F000000}"/>
    <cellStyle name="Heading 2" xfId="335" xr:uid="{00000000-0005-0000-0000-000020000000}"/>
    <cellStyle name="Heading 3" xfId="336" xr:uid="{00000000-0005-0000-0000-000021000000}"/>
    <cellStyle name="Heading 4" xfId="337" xr:uid="{00000000-0005-0000-0000-000022000000}"/>
    <cellStyle name="Input" xfId="338" xr:uid="{00000000-0005-0000-0000-000023000000}"/>
    <cellStyle name="Linked Cell" xfId="339" xr:uid="{00000000-0005-0000-0000-000024000000}"/>
    <cellStyle name="Neutral" xfId="340" xr:uid="{00000000-0005-0000-0000-000025000000}"/>
    <cellStyle name="Normal" xfId="12" xr:uid="{00000000-0005-0000-0000-000026000000}"/>
    <cellStyle name="Note" xfId="341" xr:uid="{00000000-0005-0000-0000-000027000000}"/>
    <cellStyle name="Output" xfId="342" xr:uid="{00000000-0005-0000-0000-000028000000}"/>
    <cellStyle name="style0" xfId="13" xr:uid="{00000000-0005-0000-0000-000029000000}"/>
    <cellStyle name="td" xfId="14" xr:uid="{00000000-0005-0000-0000-00002A000000}"/>
    <cellStyle name="Title" xfId="343" xr:uid="{00000000-0005-0000-0000-00002B000000}"/>
    <cellStyle name="Total" xfId="344" xr:uid="{00000000-0005-0000-0000-00002C000000}"/>
    <cellStyle name="tr" xfId="15" xr:uid="{00000000-0005-0000-0000-00002D000000}"/>
    <cellStyle name="Warning Text" xfId="345" xr:uid="{00000000-0005-0000-0000-00002E000000}"/>
    <cellStyle name="xl100" xfId="16" xr:uid="{00000000-0005-0000-0000-00002F000000}"/>
    <cellStyle name="xl101" xfId="17" xr:uid="{00000000-0005-0000-0000-000030000000}"/>
    <cellStyle name="xl102" xfId="18" xr:uid="{00000000-0005-0000-0000-000031000000}"/>
    <cellStyle name="xl103" xfId="19" xr:uid="{00000000-0005-0000-0000-000032000000}"/>
    <cellStyle name="xl104" xfId="20" xr:uid="{00000000-0005-0000-0000-000033000000}"/>
    <cellStyle name="xl105" xfId="21" xr:uid="{00000000-0005-0000-0000-000034000000}"/>
    <cellStyle name="xl106" xfId="22" xr:uid="{00000000-0005-0000-0000-000035000000}"/>
    <cellStyle name="xl107" xfId="23" xr:uid="{00000000-0005-0000-0000-000036000000}"/>
    <cellStyle name="xl108" xfId="24" xr:uid="{00000000-0005-0000-0000-000037000000}"/>
    <cellStyle name="xl109" xfId="25" xr:uid="{00000000-0005-0000-0000-000038000000}"/>
    <cellStyle name="xl110" xfId="26" xr:uid="{00000000-0005-0000-0000-000039000000}"/>
    <cellStyle name="xl111" xfId="27" xr:uid="{00000000-0005-0000-0000-00003A000000}"/>
    <cellStyle name="xl112" xfId="28" xr:uid="{00000000-0005-0000-0000-00003B000000}"/>
    <cellStyle name="xl113" xfId="29" xr:uid="{00000000-0005-0000-0000-00003C000000}"/>
    <cellStyle name="xl114" xfId="30" xr:uid="{00000000-0005-0000-0000-00003D000000}"/>
    <cellStyle name="xl115" xfId="31" xr:uid="{00000000-0005-0000-0000-00003E000000}"/>
    <cellStyle name="xl116" xfId="32" xr:uid="{00000000-0005-0000-0000-00003F000000}"/>
    <cellStyle name="xl117" xfId="33" xr:uid="{00000000-0005-0000-0000-000040000000}"/>
    <cellStyle name="xl118" xfId="34" xr:uid="{00000000-0005-0000-0000-000041000000}"/>
    <cellStyle name="xl119" xfId="35" xr:uid="{00000000-0005-0000-0000-000042000000}"/>
    <cellStyle name="xl120" xfId="36" xr:uid="{00000000-0005-0000-0000-000043000000}"/>
    <cellStyle name="xl121" xfId="37" xr:uid="{00000000-0005-0000-0000-000044000000}"/>
    <cellStyle name="xl122" xfId="38" xr:uid="{00000000-0005-0000-0000-000045000000}"/>
    <cellStyle name="xl123" xfId="39" xr:uid="{00000000-0005-0000-0000-000046000000}"/>
    <cellStyle name="xl124" xfId="40" xr:uid="{00000000-0005-0000-0000-000047000000}"/>
    <cellStyle name="xl125" xfId="41" xr:uid="{00000000-0005-0000-0000-000048000000}"/>
    <cellStyle name="xl126" xfId="42" xr:uid="{00000000-0005-0000-0000-000049000000}"/>
    <cellStyle name="xl127" xfId="43" xr:uid="{00000000-0005-0000-0000-00004A000000}"/>
    <cellStyle name="xl128" xfId="44" xr:uid="{00000000-0005-0000-0000-00004B000000}"/>
    <cellStyle name="xl129" xfId="45" xr:uid="{00000000-0005-0000-0000-00004C000000}"/>
    <cellStyle name="xl130" xfId="46" xr:uid="{00000000-0005-0000-0000-00004D000000}"/>
    <cellStyle name="xl131" xfId="47" xr:uid="{00000000-0005-0000-0000-00004E000000}"/>
    <cellStyle name="xl132" xfId="48" xr:uid="{00000000-0005-0000-0000-00004F000000}"/>
    <cellStyle name="xl133" xfId="49" xr:uid="{00000000-0005-0000-0000-000050000000}"/>
    <cellStyle name="xl134" xfId="50" xr:uid="{00000000-0005-0000-0000-000051000000}"/>
    <cellStyle name="xl135" xfId="51" xr:uid="{00000000-0005-0000-0000-000052000000}"/>
    <cellStyle name="xl136" xfId="52" xr:uid="{00000000-0005-0000-0000-000053000000}"/>
    <cellStyle name="xl137" xfId="53" xr:uid="{00000000-0005-0000-0000-000054000000}"/>
    <cellStyle name="xl138" xfId="54" xr:uid="{00000000-0005-0000-0000-000055000000}"/>
    <cellStyle name="xl139" xfId="55" xr:uid="{00000000-0005-0000-0000-000056000000}"/>
    <cellStyle name="xl140" xfId="56" xr:uid="{00000000-0005-0000-0000-000057000000}"/>
    <cellStyle name="xl141" xfId="57" xr:uid="{00000000-0005-0000-0000-000058000000}"/>
    <cellStyle name="xl142" xfId="58" xr:uid="{00000000-0005-0000-0000-000059000000}"/>
    <cellStyle name="xl143" xfId="59" xr:uid="{00000000-0005-0000-0000-00005A000000}"/>
    <cellStyle name="xl144" xfId="60" xr:uid="{00000000-0005-0000-0000-00005B000000}"/>
    <cellStyle name="xl145" xfId="61" xr:uid="{00000000-0005-0000-0000-00005C000000}"/>
    <cellStyle name="xl146" xfId="62" xr:uid="{00000000-0005-0000-0000-00005D000000}"/>
    <cellStyle name="xl147" xfId="63" xr:uid="{00000000-0005-0000-0000-00005E000000}"/>
    <cellStyle name="xl148" xfId="64" xr:uid="{00000000-0005-0000-0000-00005F000000}"/>
    <cellStyle name="xl149" xfId="65" xr:uid="{00000000-0005-0000-0000-000060000000}"/>
    <cellStyle name="xl150" xfId="66" xr:uid="{00000000-0005-0000-0000-000061000000}"/>
    <cellStyle name="xl151" xfId="67" xr:uid="{00000000-0005-0000-0000-000062000000}"/>
    <cellStyle name="xl152" xfId="68" xr:uid="{00000000-0005-0000-0000-000063000000}"/>
    <cellStyle name="xl153" xfId="69" xr:uid="{00000000-0005-0000-0000-000064000000}"/>
    <cellStyle name="xl154" xfId="70" xr:uid="{00000000-0005-0000-0000-000065000000}"/>
    <cellStyle name="xl155" xfId="71" xr:uid="{00000000-0005-0000-0000-000066000000}"/>
    <cellStyle name="xl156" xfId="72" xr:uid="{00000000-0005-0000-0000-000067000000}"/>
    <cellStyle name="xl157" xfId="73" xr:uid="{00000000-0005-0000-0000-000068000000}"/>
    <cellStyle name="xl158" xfId="74" xr:uid="{00000000-0005-0000-0000-000069000000}"/>
    <cellStyle name="xl159" xfId="75" xr:uid="{00000000-0005-0000-0000-00006A000000}"/>
    <cellStyle name="xl160" xfId="76" xr:uid="{00000000-0005-0000-0000-00006B000000}"/>
    <cellStyle name="xl161" xfId="77" xr:uid="{00000000-0005-0000-0000-00006C000000}"/>
    <cellStyle name="xl162" xfId="78" xr:uid="{00000000-0005-0000-0000-00006D000000}"/>
    <cellStyle name="xl163" xfId="79" xr:uid="{00000000-0005-0000-0000-00006E000000}"/>
    <cellStyle name="xl164" xfId="80" xr:uid="{00000000-0005-0000-0000-00006F000000}"/>
    <cellStyle name="xl165" xfId="81" xr:uid="{00000000-0005-0000-0000-000070000000}"/>
    <cellStyle name="xl166" xfId="82" xr:uid="{00000000-0005-0000-0000-000071000000}"/>
    <cellStyle name="xl167" xfId="83" xr:uid="{00000000-0005-0000-0000-000072000000}"/>
    <cellStyle name="xl168" xfId="84" xr:uid="{00000000-0005-0000-0000-000073000000}"/>
    <cellStyle name="xl169" xfId="85" xr:uid="{00000000-0005-0000-0000-000074000000}"/>
    <cellStyle name="xl170" xfId="86" xr:uid="{00000000-0005-0000-0000-000075000000}"/>
    <cellStyle name="xl171" xfId="87" xr:uid="{00000000-0005-0000-0000-000076000000}"/>
    <cellStyle name="xl172" xfId="88" xr:uid="{00000000-0005-0000-0000-000077000000}"/>
    <cellStyle name="xl173" xfId="89" xr:uid="{00000000-0005-0000-0000-000078000000}"/>
    <cellStyle name="xl174" xfId="90" xr:uid="{00000000-0005-0000-0000-000079000000}"/>
    <cellStyle name="xl175" xfId="91" xr:uid="{00000000-0005-0000-0000-00007A000000}"/>
    <cellStyle name="xl176" xfId="92" xr:uid="{00000000-0005-0000-0000-00007B000000}"/>
    <cellStyle name="xl177" xfId="93" xr:uid="{00000000-0005-0000-0000-00007C000000}"/>
    <cellStyle name="xl178" xfId="94" xr:uid="{00000000-0005-0000-0000-00007D000000}"/>
    <cellStyle name="xl179" xfId="95" xr:uid="{00000000-0005-0000-0000-00007E000000}"/>
    <cellStyle name="xl180" xfId="96" xr:uid="{00000000-0005-0000-0000-00007F000000}"/>
    <cellStyle name="xl181" xfId="97" xr:uid="{00000000-0005-0000-0000-000080000000}"/>
    <cellStyle name="xl182" xfId="98" xr:uid="{00000000-0005-0000-0000-000081000000}"/>
    <cellStyle name="xl183" xfId="99" xr:uid="{00000000-0005-0000-0000-000082000000}"/>
    <cellStyle name="xl184" xfId="100" xr:uid="{00000000-0005-0000-0000-000083000000}"/>
    <cellStyle name="xl185" xfId="101" xr:uid="{00000000-0005-0000-0000-000084000000}"/>
    <cellStyle name="xl186" xfId="102" xr:uid="{00000000-0005-0000-0000-000085000000}"/>
    <cellStyle name="xl187" xfId="103" xr:uid="{00000000-0005-0000-0000-000086000000}"/>
    <cellStyle name="xl188" xfId="104" xr:uid="{00000000-0005-0000-0000-000087000000}"/>
    <cellStyle name="xl189" xfId="105" xr:uid="{00000000-0005-0000-0000-000088000000}"/>
    <cellStyle name="xl190" xfId="106" xr:uid="{00000000-0005-0000-0000-000089000000}"/>
    <cellStyle name="xl191" xfId="107" xr:uid="{00000000-0005-0000-0000-00008A000000}"/>
    <cellStyle name="xl192" xfId="108" xr:uid="{00000000-0005-0000-0000-00008B000000}"/>
    <cellStyle name="xl193" xfId="109" xr:uid="{00000000-0005-0000-0000-00008C000000}"/>
    <cellStyle name="xl194" xfId="110" xr:uid="{00000000-0005-0000-0000-00008D000000}"/>
    <cellStyle name="xl195" xfId="111" xr:uid="{00000000-0005-0000-0000-00008E000000}"/>
    <cellStyle name="xl196" xfId="112" xr:uid="{00000000-0005-0000-0000-00008F000000}"/>
    <cellStyle name="xl197" xfId="113" xr:uid="{00000000-0005-0000-0000-000090000000}"/>
    <cellStyle name="xl198" xfId="114" xr:uid="{00000000-0005-0000-0000-000091000000}"/>
    <cellStyle name="xl21" xfId="115" xr:uid="{00000000-0005-0000-0000-000092000000}"/>
    <cellStyle name="xl22" xfId="116" xr:uid="{00000000-0005-0000-0000-000093000000}"/>
    <cellStyle name="xl23" xfId="117" xr:uid="{00000000-0005-0000-0000-000094000000}"/>
    <cellStyle name="xl24" xfId="118" xr:uid="{00000000-0005-0000-0000-000095000000}"/>
    <cellStyle name="xl25" xfId="119" xr:uid="{00000000-0005-0000-0000-000096000000}"/>
    <cellStyle name="xl26" xfId="120" xr:uid="{00000000-0005-0000-0000-000097000000}"/>
    <cellStyle name="xl27" xfId="121" xr:uid="{00000000-0005-0000-0000-000098000000}"/>
    <cellStyle name="xl28" xfId="122" xr:uid="{00000000-0005-0000-0000-000099000000}"/>
    <cellStyle name="xl29" xfId="123" xr:uid="{00000000-0005-0000-0000-00009A000000}"/>
    <cellStyle name="xl30" xfId="124" xr:uid="{00000000-0005-0000-0000-00009B000000}"/>
    <cellStyle name="xl31" xfId="125" xr:uid="{00000000-0005-0000-0000-00009C000000}"/>
    <cellStyle name="xl31 2" xfId="303" xr:uid="{00000000-0005-0000-0000-00009D000000}"/>
    <cellStyle name="xl32" xfId="126" xr:uid="{00000000-0005-0000-0000-00009E000000}"/>
    <cellStyle name="xl33" xfId="127" xr:uid="{00000000-0005-0000-0000-00009F000000}"/>
    <cellStyle name="xl34" xfId="128" xr:uid="{00000000-0005-0000-0000-0000A0000000}"/>
    <cellStyle name="xl35" xfId="129" xr:uid="{00000000-0005-0000-0000-0000A1000000}"/>
    <cellStyle name="xl36" xfId="130" xr:uid="{00000000-0005-0000-0000-0000A2000000}"/>
    <cellStyle name="xl37" xfId="131" xr:uid="{00000000-0005-0000-0000-0000A3000000}"/>
    <cellStyle name="xl38" xfId="132" xr:uid="{00000000-0005-0000-0000-0000A4000000}"/>
    <cellStyle name="xl39" xfId="133" xr:uid="{00000000-0005-0000-0000-0000A5000000}"/>
    <cellStyle name="xl40" xfId="134" xr:uid="{00000000-0005-0000-0000-0000A6000000}"/>
    <cellStyle name="xl41" xfId="135" xr:uid="{00000000-0005-0000-0000-0000A7000000}"/>
    <cellStyle name="xl42" xfId="136" xr:uid="{00000000-0005-0000-0000-0000A8000000}"/>
    <cellStyle name="xl43" xfId="137" xr:uid="{00000000-0005-0000-0000-0000A9000000}"/>
    <cellStyle name="xl43 2" xfId="304" xr:uid="{00000000-0005-0000-0000-0000AA000000}"/>
    <cellStyle name="xl44" xfId="138" xr:uid="{00000000-0005-0000-0000-0000AB000000}"/>
    <cellStyle name="xl45" xfId="139" xr:uid="{00000000-0005-0000-0000-0000AC000000}"/>
    <cellStyle name="xl46" xfId="140" xr:uid="{00000000-0005-0000-0000-0000AD000000}"/>
    <cellStyle name="xl47" xfId="141" xr:uid="{00000000-0005-0000-0000-0000AE000000}"/>
    <cellStyle name="xl48" xfId="142" xr:uid="{00000000-0005-0000-0000-0000AF000000}"/>
    <cellStyle name="xl49" xfId="143" xr:uid="{00000000-0005-0000-0000-0000B0000000}"/>
    <cellStyle name="xl50" xfId="144" xr:uid="{00000000-0005-0000-0000-0000B1000000}"/>
    <cellStyle name="xl51" xfId="145" xr:uid="{00000000-0005-0000-0000-0000B2000000}"/>
    <cellStyle name="xl52" xfId="146" xr:uid="{00000000-0005-0000-0000-0000B3000000}"/>
    <cellStyle name="xl53" xfId="147" xr:uid="{00000000-0005-0000-0000-0000B4000000}"/>
    <cellStyle name="xl54" xfId="148" xr:uid="{00000000-0005-0000-0000-0000B5000000}"/>
    <cellStyle name="xl55" xfId="149" xr:uid="{00000000-0005-0000-0000-0000B6000000}"/>
    <cellStyle name="xl56" xfId="150" xr:uid="{00000000-0005-0000-0000-0000B7000000}"/>
    <cellStyle name="xl57" xfId="151" xr:uid="{00000000-0005-0000-0000-0000B8000000}"/>
    <cellStyle name="xl58" xfId="152" xr:uid="{00000000-0005-0000-0000-0000B9000000}"/>
    <cellStyle name="xl59" xfId="153" xr:uid="{00000000-0005-0000-0000-0000BA000000}"/>
    <cellStyle name="xl60" xfId="154" xr:uid="{00000000-0005-0000-0000-0000BB000000}"/>
    <cellStyle name="xl61" xfId="155" xr:uid="{00000000-0005-0000-0000-0000BC000000}"/>
    <cellStyle name="xl62" xfId="156" xr:uid="{00000000-0005-0000-0000-0000BD000000}"/>
    <cellStyle name="xl63" xfId="157" xr:uid="{00000000-0005-0000-0000-0000BE000000}"/>
    <cellStyle name="xl64" xfId="158" xr:uid="{00000000-0005-0000-0000-0000BF000000}"/>
    <cellStyle name="xl65" xfId="159" xr:uid="{00000000-0005-0000-0000-0000C0000000}"/>
    <cellStyle name="xl66" xfId="160" xr:uid="{00000000-0005-0000-0000-0000C1000000}"/>
    <cellStyle name="xl67" xfId="161" xr:uid="{00000000-0005-0000-0000-0000C2000000}"/>
    <cellStyle name="xl68" xfId="162" xr:uid="{00000000-0005-0000-0000-0000C3000000}"/>
    <cellStyle name="xl69" xfId="163" xr:uid="{00000000-0005-0000-0000-0000C4000000}"/>
    <cellStyle name="xl70" xfId="164" xr:uid="{00000000-0005-0000-0000-0000C5000000}"/>
    <cellStyle name="xl71" xfId="165" xr:uid="{00000000-0005-0000-0000-0000C6000000}"/>
    <cellStyle name="xl72" xfId="166" xr:uid="{00000000-0005-0000-0000-0000C7000000}"/>
    <cellStyle name="xl73" xfId="167" xr:uid="{00000000-0005-0000-0000-0000C8000000}"/>
    <cellStyle name="xl74" xfId="168" xr:uid="{00000000-0005-0000-0000-0000C9000000}"/>
    <cellStyle name="xl75" xfId="169" xr:uid="{00000000-0005-0000-0000-0000CA000000}"/>
    <cellStyle name="xl76" xfId="170" xr:uid="{00000000-0005-0000-0000-0000CB000000}"/>
    <cellStyle name="xl77" xfId="171" xr:uid="{00000000-0005-0000-0000-0000CC000000}"/>
    <cellStyle name="xl78" xfId="172" xr:uid="{00000000-0005-0000-0000-0000CD000000}"/>
    <cellStyle name="xl79" xfId="173" xr:uid="{00000000-0005-0000-0000-0000CE000000}"/>
    <cellStyle name="xl80" xfId="174" xr:uid="{00000000-0005-0000-0000-0000CF000000}"/>
    <cellStyle name="xl81" xfId="175" xr:uid="{00000000-0005-0000-0000-0000D0000000}"/>
    <cellStyle name="xl82" xfId="176" xr:uid="{00000000-0005-0000-0000-0000D1000000}"/>
    <cellStyle name="xl83" xfId="177" xr:uid="{00000000-0005-0000-0000-0000D2000000}"/>
    <cellStyle name="xl84" xfId="178" xr:uid="{00000000-0005-0000-0000-0000D3000000}"/>
    <cellStyle name="xl85" xfId="179" xr:uid="{00000000-0005-0000-0000-0000D4000000}"/>
    <cellStyle name="xl86" xfId="180" xr:uid="{00000000-0005-0000-0000-0000D5000000}"/>
    <cellStyle name="xl87" xfId="181" xr:uid="{00000000-0005-0000-0000-0000D6000000}"/>
    <cellStyle name="xl88" xfId="182" xr:uid="{00000000-0005-0000-0000-0000D7000000}"/>
    <cellStyle name="xl89" xfId="183" xr:uid="{00000000-0005-0000-0000-0000D8000000}"/>
    <cellStyle name="xl90" xfId="184" xr:uid="{00000000-0005-0000-0000-0000D9000000}"/>
    <cellStyle name="xl91" xfId="185" xr:uid="{00000000-0005-0000-0000-0000DA000000}"/>
    <cellStyle name="xl92" xfId="186" xr:uid="{00000000-0005-0000-0000-0000DB000000}"/>
    <cellStyle name="xl93" xfId="187" xr:uid="{00000000-0005-0000-0000-0000DC000000}"/>
    <cellStyle name="xl94" xfId="188" xr:uid="{00000000-0005-0000-0000-0000DD000000}"/>
    <cellStyle name="xl95" xfId="189" xr:uid="{00000000-0005-0000-0000-0000DE000000}"/>
    <cellStyle name="xl96" xfId="190" xr:uid="{00000000-0005-0000-0000-0000DF000000}"/>
    <cellStyle name="xl97" xfId="191" xr:uid="{00000000-0005-0000-0000-0000E0000000}"/>
    <cellStyle name="xl98" xfId="192" xr:uid="{00000000-0005-0000-0000-0000E1000000}"/>
    <cellStyle name="xl99" xfId="193" xr:uid="{00000000-0005-0000-0000-0000E2000000}"/>
    <cellStyle name="Обычный" xfId="0" builtinId="0"/>
    <cellStyle name="Обычный 10" xfId="198" xr:uid="{00000000-0005-0000-0000-0000E4000000}"/>
    <cellStyle name="Обычный 11" xfId="202" xr:uid="{00000000-0005-0000-0000-0000E5000000}"/>
    <cellStyle name="Обычный 12" xfId="206" xr:uid="{00000000-0005-0000-0000-0000E6000000}"/>
    <cellStyle name="Обычный 13" xfId="208" xr:uid="{00000000-0005-0000-0000-0000E7000000}"/>
    <cellStyle name="Обычный 14" xfId="212" xr:uid="{00000000-0005-0000-0000-0000E8000000}"/>
    <cellStyle name="Обычный 15" xfId="214" xr:uid="{00000000-0005-0000-0000-0000E9000000}"/>
    <cellStyle name="Обычный 16" xfId="216" xr:uid="{00000000-0005-0000-0000-0000EA000000}"/>
    <cellStyle name="Обычный 17" xfId="218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1" xr:uid="{00000000-0005-0000-0000-0000EE000000}"/>
    <cellStyle name="Обычный 2 2 11" xfId="213" xr:uid="{00000000-0005-0000-0000-0000EF000000}"/>
    <cellStyle name="Обычный 2 2 12" xfId="215" xr:uid="{00000000-0005-0000-0000-0000F0000000}"/>
    <cellStyle name="Обычный 2 2 13" xfId="217" xr:uid="{00000000-0005-0000-0000-0000F1000000}"/>
    <cellStyle name="Обычный 2 2 15" xfId="225" xr:uid="{00000000-0005-0000-0000-0000F2000000}"/>
    <cellStyle name="Обычный 2 2 16" xfId="227" xr:uid="{00000000-0005-0000-0000-0000F3000000}"/>
    <cellStyle name="Обычный 2 2 17" xfId="203" xr:uid="{00000000-0005-0000-0000-0000F4000000}"/>
    <cellStyle name="Обычный 2 2 18" xfId="209" xr:uid="{00000000-0005-0000-0000-0000F5000000}"/>
    <cellStyle name="Обычный 2 2 19" xfId="219" xr:uid="{00000000-0005-0000-0000-0000F6000000}"/>
    <cellStyle name="Обычный 2 2 20" xfId="221" xr:uid="{00000000-0005-0000-0000-0000F7000000}"/>
    <cellStyle name="Обычный 2 2 21" xfId="223" xr:uid="{00000000-0005-0000-0000-0000F8000000}"/>
    <cellStyle name="Обычный 2 2 22" xfId="230" xr:uid="{00000000-0005-0000-0000-0000F9000000}"/>
    <cellStyle name="Обычный 2 2 23" xfId="233" xr:uid="{00000000-0005-0000-0000-0000FA000000}"/>
    <cellStyle name="Обычный 2 2 24" xfId="234" xr:uid="{00000000-0005-0000-0000-0000FB000000}"/>
    <cellStyle name="Обычный 2 2 25" xfId="237" xr:uid="{00000000-0005-0000-0000-0000FC000000}"/>
    <cellStyle name="Обычный 2 2 26" xfId="239" xr:uid="{00000000-0005-0000-0000-0000FD000000}"/>
    <cellStyle name="Обычный 2 2 27" xfId="242" xr:uid="{00000000-0005-0000-0000-0000FE000000}"/>
    <cellStyle name="Обычный 2 2 28" xfId="244" xr:uid="{00000000-0005-0000-0000-0000FF000000}"/>
    <cellStyle name="Обычный 2 2 29" xfId="246" xr:uid="{00000000-0005-0000-0000-000000010000}"/>
    <cellStyle name="Обычный 2 2 30" xfId="249" xr:uid="{00000000-0005-0000-0000-000001010000}"/>
    <cellStyle name="Обычный 2 2 31" xfId="250" xr:uid="{00000000-0005-0000-0000-000002010000}"/>
    <cellStyle name="Обычный 2 2 32" xfId="253" xr:uid="{00000000-0005-0000-0000-000003010000}"/>
    <cellStyle name="Обычный 2 2 33" xfId="255" xr:uid="{00000000-0005-0000-0000-000004010000}"/>
    <cellStyle name="Обычный 2 2 34" xfId="257" xr:uid="{00000000-0005-0000-0000-000005010000}"/>
    <cellStyle name="Обычный 2 2 35" xfId="259" xr:uid="{00000000-0005-0000-0000-000006010000}"/>
    <cellStyle name="Обычный 2 2 36" xfId="261" xr:uid="{00000000-0005-0000-0000-000007010000}"/>
    <cellStyle name="Обычный 2 2 37" xfId="263" xr:uid="{00000000-0005-0000-0000-000008010000}"/>
    <cellStyle name="Обычный 2 2 38" xfId="265" xr:uid="{00000000-0005-0000-0000-000009010000}"/>
    <cellStyle name="Обычный 2 2 39" xfId="267" xr:uid="{00000000-0005-0000-0000-00000A010000}"/>
    <cellStyle name="Обычный 2 2 40" xfId="270" xr:uid="{00000000-0005-0000-0000-00000B010000}"/>
    <cellStyle name="Обычный 2 2 41" xfId="272" xr:uid="{00000000-0005-0000-0000-00000C010000}"/>
    <cellStyle name="Обычный 2 2 42" xfId="274" xr:uid="{00000000-0005-0000-0000-00000D010000}"/>
    <cellStyle name="Обычный 2 2 43" xfId="276" xr:uid="{00000000-0005-0000-0000-00000E010000}"/>
    <cellStyle name="Обычный 2 2 44" xfId="278" xr:uid="{00000000-0005-0000-0000-00000F010000}"/>
    <cellStyle name="Обычный 2 2 45" xfId="280" xr:uid="{00000000-0005-0000-0000-000010010000}"/>
    <cellStyle name="Обычный 2 2 46" xfId="282" xr:uid="{00000000-0005-0000-0000-000011010000}"/>
    <cellStyle name="Обычный 2 2 47" xfId="285" xr:uid="{00000000-0005-0000-0000-000012010000}"/>
    <cellStyle name="Обычный 2 2 48" xfId="286" xr:uid="{00000000-0005-0000-0000-000013010000}"/>
    <cellStyle name="Обычный 2 2 49" xfId="288" xr:uid="{00000000-0005-0000-0000-000014010000}"/>
    <cellStyle name="Обычный 2 2 5" xfId="199" xr:uid="{00000000-0005-0000-0000-000015010000}"/>
    <cellStyle name="Обычный 2 2 50" xfId="290" xr:uid="{00000000-0005-0000-0000-000016010000}"/>
    <cellStyle name="Обычный 2 2 51" xfId="292" xr:uid="{00000000-0005-0000-0000-000017010000}"/>
    <cellStyle name="Обычный 2 2 52" xfId="295" xr:uid="{00000000-0005-0000-0000-000018010000}"/>
    <cellStyle name="Обычный 2 2 53" xfId="196" xr:uid="{00000000-0005-0000-0000-000019010000}"/>
    <cellStyle name="Обычный 2 2 55" xfId="226" xr:uid="{00000000-0005-0000-0000-00001A010000}"/>
    <cellStyle name="Обычный 2 2 56" xfId="229" xr:uid="{00000000-0005-0000-0000-00001B010000}"/>
    <cellStyle name="Обычный 2 2 57" xfId="236" xr:uid="{00000000-0005-0000-0000-00001C010000}"/>
    <cellStyle name="Обычный 2 2 58" xfId="241" xr:uid="{00000000-0005-0000-0000-00001D010000}"/>
    <cellStyle name="Обычный 2 2 6" xfId="197" xr:uid="{00000000-0005-0000-0000-00001E010000}"/>
    <cellStyle name="Обычный 2 2 60" xfId="252" xr:uid="{00000000-0005-0000-0000-00001F010000}"/>
    <cellStyle name="Обычный 2 2 61" xfId="271" xr:uid="{00000000-0005-0000-0000-000020010000}"/>
    <cellStyle name="Обычный 2 2 62" xfId="293" xr:uid="{00000000-0005-0000-0000-000021010000}"/>
    <cellStyle name="Обычный 2 2 7" xfId="201" xr:uid="{00000000-0005-0000-0000-000022010000}"/>
    <cellStyle name="Обычный 2 2 8" xfId="205" xr:uid="{00000000-0005-0000-0000-000023010000}"/>
    <cellStyle name="Обычный 2 2 9" xfId="207" xr:uid="{00000000-0005-0000-0000-000024010000}"/>
    <cellStyle name="Обычный 2 3" xfId="9" xr:uid="{00000000-0005-0000-0000-000025010000}"/>
    <cellStyle name="Обычный 20" xfId="228" xr:uid="{00000000-0005-0000-0000-000026010000}"/>
    <cellStyle name="Обычный 21" xfId="204" xr:uid="{00000000-0005-0000-0000-000027010000}"/>
    <cellStyle name="Обычный 22" xfId="210" xr:uid="{00000000-0005-0000-0000-000028010000}"/>
    <cellStyle name="Обычный 23" xfId="220" xr:uid="{00000000-0005-0000-0000-000029010000}"/>
    <cellStyle name="Обычный 24" xfId="222" xr:uid="{00000000-0005-0000-0000-00002A010000}"/>
    <cellStyle name="Обычный 25" xfId="224" xr:uid="{00000000-0005-0000-0000-00002B010000}"/>
    <cellStyle name="Обычный 26" xfId="231" xr:uid="{00000000-0005-0000-0000-00002C010000}"/>
    <cellStyle name="Обычный 27" xfId="232" xr:uid="{00000000-0005-0000-0000-00002D010000}"/>
    <cellStyle name="Обычный 28" xfId="235" xr:uid="{00000000-0005-0000-0000-00002E010000}"/>
    <cellStyle name="Обычный 29" xfId="238" xr:uid="{00000000-0005-0000-0000-00002F010000}"/>
    <cellStyle name="Обычный 3" xfId="4" xr:uid="{00000000-0005-0000-0000-000030010000}"/>
    <cellStyle name="Обычный 30" xfId="240" xr:uid="{00000000-0005-0000-0000-000031010000}"/>
    <cellStyle name="Обычный 31" xfId="243" xr:uid="{00000000-0005-0000-0000-000032010000}"/>
    <cellStyle name="Обычный 32" xfId="245" xr:uid="{00000000-0005-0000-0000-000033010000}"/>
    <cellStyle name="Обычный 33" xfId="247" xr:uid="{00000000-0005-0000-0000-000034010000}"/>
    <cellStyle name="Обычный 34" xfId="248" xr:uid="{00000000-0005-0000-0000-000035010000}"/>
    <cellStyle name="Обычный 35" xfId="251" xr:uid="{00000000-0005-0000-0000-000036010000}"/>
    <cellStyle name="Обычный 36" xfId="254" xr:uid="{00000000-0005-0000-0000-000037010000}"/>
    <cellStyle name="Обычный 37" xfId="256" xr:uid="{00000000-0005-0000-0000-000038010000}"/>
    <cellStyle name="Обычный 38" xfId="258" xr:uid="{00000000-0005-0000-0000-000039010000}"/>
    <cellStyle name="Обычный 39" xfId="260" xr:uid="{00000000-0005-0000-0000-00003A010000}"/>
    <cellStyle name="Обычный 4" xfId="7" xr:uid="{00000000-0005-0000-0000-00003B010000}"/>
    <cellStyle name="Обычный 4 2" xfId="301" xr:uid="{00000000-0005-0000-0000-00003C010000}"/>
    <cellStyle name="Обычный 40" xfId="262" xr:uid="{00000000-0005-0000-0000-00003D010000}"/>
    <cellStyle name="Обычный 41" xfId="264" xr:uid="{00000000-0005-0000-0000-00003E010000}"/>
    <cellStyle name="Обычный 42" xfId="266" xr:uid="{00000000-0005-0000-0000-00003F010000}"/>
    <cellStyle name="Обычный 43" xfId="268" xr:uid="{00000000-0005-0000-0000-000040010000}"/>
    <cellStyle name="Обычный 44" xfId="269" xr:uid="{00000000-0005-0000-0000-000041010000}"/>
    <cellStyle name="Обычный 45" xfId="273" xr:uid="{00000000-0005-0000-0000-000042010000}"/>
    <cellStyle name="Обычный 46" xfId="275" xr:uid="{00000000-0005-0000-0000-000043010000}"/>
    <cellStyle name="Обычный 47" xfId="277" xr:uid="{00000000-0005-0000-0000-000044010000}"/>
    <cellStyle name="Обычный 48" xfId="279" xr:uid="{00000000-0005-0000-0000-000045010000}"/>
    <cellStyle name="Обычный 49" xfId="281" xr:uid="{00000000-0005-0000-0000-000046010000}"/>
    <cellStyle name="Обычный 5" xfId="8" xr:uid="{00000000-0005-0000-0000-000047010000}"/>
    <cellStyle name="Обычный 5 2" xfId="302" xr:uid="{00000000-0005-0000-0000-000048010000}"/>
    <cellStyle name="Обычный 50" xfId="283" xr:uid="{00000000-0005-0000-0000-000049010000}"/>
    <cellStyle name="Обычный 51" xfId="284" xr:uid="{00000000-0005-0000-0000-00004A010000}"/>
    <cellStyle name="Обычный 52" xfId="287" xr:uid="{00000000-0005-0000-0000-00004B010000}"/>
    <cellStyle name="Обычный 53" xfId="289" xr:uid="{00000000-0005-0000-0000-00004C010000}"/>
    <cellStyle name="Обычный 54" xfId="291" xr:uid="{00000000-0005-0000-0000-00004D010000}"/>
    <cellStyle name="Обычный 55" xfId="294" xr:uid="{00000000-0005-0000-0000-00004E010000}"/>
    <cellStyle name="Обычный 56" xfId="296" xr:uid="{00000000-0005-0000-0000-00004F010000}"/>
    <cellStyle name="Обычный 6" xfId="298" xr:uid="{00000000-0005-0000-0000-000050010000}"/>
    <cellStyle name="Обычный 7" xfId="6" xr:uid="{00000000-0005-0000-0000-000051010000}"/>
    <cellStyle name="Обычный 7 2" xfId="300" xr:uid="{00000000-0005-0000-0000-000052010000}"/>
    <cellStyle name="Обычный 8" xfId="297" xr:uid="{00000000-0005-0000-0000-000053010000}"/>
    <cellStyle name="Обычный 9" xfId="200" xr:uid="{00000000-0005-0000-0000-000054010000}"/>
    <cellStyle name="Обычный_З_15_Приложение 16 - Источники дефицита" xfId="194" xr:uid="{00000000-0005-0000-0000-000055010000}"/>
    <cellStyle name="Стиль 1" xfId="1" xr:uid="{00000000-0005-0000-0000-000056010000}"/>
    <cellStyle name="Финансовый" xfId="3" builtinId="3"/>
    <cellStyle name="Финансовый 2" xfId="195" xr:uid="{00000000-0005-0000-0000-000058010000}"/>
    <cellStyle name="Финансовый 3" xfId="299" xr:uid="{00000000-0005-0000-0000-000059010000}"/>
  </cellStyles>
  <dxfs count="14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&#1056;&#1077;&#1096;&#1077;&#1085;&#1080;&#1077;%20&#1086;&#1073;%20&#1080;&#1089;&#1087;&#1086;&#1083;&#1085;&#1077;&#1085;&#1080;&#1080;%202023\&#1055;&#1088;&#1080;&#1083;&#1086;&#1078;&#1077;&#1085;&#1080;&#1077;%202.xlsx" TargetMode="External"/><Relationship Id="rId1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&#1056;&#1077;&#1096;&#1077;&#1085;&#1080;&#1077;%20&#1086;&#1073;%20&#1080;&#1089;&#1087;&#1086;&#1083;&#1085;&#1077;&#1085;&#1080;&#1080;%202023\&#1055;&#1088;&#1080;&#1083;&#1086;&#1078;&#1077;&#1085;&#1080;&#1077;%202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1043;&#1088;&#1072;&#1095;&#1077;&#1074;&#1072;\&#1056;&#1077;&#1096;&#1077;&#1085;&#1080;&#1077;%20&#1089;&#1087;%20&#1043;&#1088;&#1072;&#1095;&#1077;&#1074;&#1072;\&#1055;&#1091;&#1096;&#1082;&#1080;&#1085;&#1086;%20&#1089;%20&#1089;\2025\&#1048;&#1079;&#1084;&#1077;&#1085;&#1077;&#1085;&#1080;&#1077;%20&#1086;&#1090;%2025.12.2025\&#1041;&#1102;&#1076;&#1078;&#1077;&#1090;%20%20&#1085;&#1072;%202025&#1075;.xlsx" TargetMode="External"/><Relationship Id="rId1" Type="http://schemas.openxmlformats.org/officeDocument/2006/relationships/externalLinkPath" Target="/&#1043;&#1088;&#1072;&#1095;&#1077;&#1074;&#1072;/&#1056;&#1077;&#1096;&#1077;&#1085;&#1080;&#1077;%20&#1089;&#1087;%20&#1043;&#1088;&#1072;&#1095;&#1077;&#1074;&#1072;/&#1055;&#1091;&#1096;&#1082;&#1080;&#1085;&#1086;%20&#1089;%20&#1089;/2025/&#1048;&#1079;&#1084;&#1077;&#1085;&#1077;&#1085;&#1080;&#1077;%20&#1086;&#1090;%2025.12.2025/&#1041;&#1102;&#1076;&#1078;&#1077;&#1090;%20%20&#1085;&#1072;%202025&#107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Приложение 2"/>
    </sheetNames>
    <sheetDataSet>
      <sheetData sheetId="0" refreshError="1">
        <row r="24">
          <cell r="A24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Приложение 1"/>
      <sheetName val="Приложение 2"/>
      <sheetName val="Приложение 3"/>
      <sheetName val="Приложение 4"/>
      <sheetName val="прил 5"/>
    </sheetNames>
    <sheetDataSet>
      <sheetData sheetId="0"/>
      <sheetData sheetId="1"/>
      <sheetData sheetId="2">
        <row r="87">
          <cell r="A87" t="str">
            <v>Меропрмятия в облости жилищно-коммунального хозяйства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8"/>
  <sheetViews>
    <sheetView view="pageBreakPreview" zoomScaleSheetLayoutView="100" workbookViewId="0">
      <selection activeCell="C29" sqref="C29"/>
    </sheetView>
  </sheetViews>
  <sheetFormatPr defaultRowHeight="12.75" x14ac:dyDescent="0.2"/>
  <cols>
    <col min="1" max="1" width="24.33203125" style="6" customWidth="1"/>
    <col min="2" max="2" width="61.5" style="9" customWidth="1"/>
    <col min="3" max="3" width="16.6640625" style="9" customWidth="1"/>
    <col min="4" max="4" width="16" style="9" customWidth="1"/>
    <col min="5" max="5" width="16.5" style="7" customWidth="1"/>
    <col min="6" max="6" width="13.83203125" style="7" customWidth="1"/>
    <col min="7" max="7" width="17" style="8" customWidth="1"/>
    <col min="8" max="8" width="13.83203125" style="9" bestFit="1" customWidth="1"/>
    <col min="9" max="9" width="12.5" style="9" bestFit="1" customWidth="1"/>
    <col min="10" max="16384" width="9.33203125" style="9"/>
  </cols>
  <sheetData>
    <row r="1" spans="1:8" ht="15" customHeight="1" x14ac:dyDescent="0.25">
      <c r="B1" s="5"/>
      <c r="C1" s="151" t="s">
        <v>193</v>
      </c>
      <c r="D1" s="152"/>
      <c r="E1" s="152"/>
    </row>
    <row r="2" spans="1:8" ht="15" x14ac:dyDescent="0.25">
      <c r="B2" s="5"/>
      <c r="C2" s="152"/>
      <c r="D2" s="152"/>
      <c r="E2" s="152"/>
    </row>
    <row r="3" spans="1:8" ht="15" x14ac:dyDescent="0.25">
      <c r="B3" s="5"/>
      <c r="C3" s="152"/>
      <c r="D3" s="152"/>
      <c r="E3" s="152"/>
    </row>
    <row r="4" spans="1:8" ht="33.75" customHeight="1" x14ac:dyDescent="0.25">
      <c r="B4" s="5"/>
      <c r="C4" s="152"/>
      <c r="D4" s="152"/>
      <c r="E4" s="152"/>
    </row>
    <row r="5" spans="1:8" ht="189" customHeight="1" x14ac:dyDescent="0.2">
      <c r="C5" s="152"/>
      <c r="D5" s="152"/>
      <c r="E5" s="152"/>
    </row>
    <row r="6" spans="1:8" ht="63" customHeight="1" x14ac:dyDescent="0.2">
      <c r="A6" s="148" t="s">
        <v>187</v>
      </c>
      <c r="B6" s="148"/>
      <c r="C6" s="148"/>
      <c r="D6" s="148"/>
      <c r="E6" s="148"/>
    </row>
    <row r="7" spans="1:8" x14ac:dyDescent="0.2">
      <c r="A7" s="10"/>
      <c r="B7" s="11"/>
      <c r="C7" s="11"/>
      <c r="D7" s="11"/>
      <c r="E7" s="12" t="s">
        <v>1</v>
      </c>
    </row>
    <row r="8" spans="1:8" x14ac:dyDescent="0.2">
      <c r="A8" s="149" t="s">
        <v>23</v>
      </c>
      <c r="B8" s="149" t="s">
        <v>2</v>
      </c>
      <c r="C8" s="150" t="s">
        <v>7</v>
      </c>
      <c r="D8" s="150"/>
      <c r="E8" s="150"/>
    </row>
    <row r="9" spans="1:8" ht="16.5" customHeight="1" x14ac:dyDescent="0.2">
      <c r="A9" s="149"/>
      <c r="B9" s="149"/>
      <c r="C9" s="90" t="s">
        <v>173</v>
      </c>
      <c r="D9" s="90" t="s">
        <v>177</v>
      </c>
      <c r="E9" s="90" t="s">
        <v>188</v>
      </c>
      <c r="H9" s="7"/>
    </row>
    <row r="10" spans="1:8" s="14" customFormat="1" x14ac:dyDescent="0.2">
      <c r="A10" s="13">
        <v>1</v>
      </c>
      <c r="B10" s="13">
        <v>2</v>
      </c>
      <c r="C10" s="13" t="s">
        <v>10</v>
      </c>
      <c r="D10" s="13" t="s">
        <v>11</v>
      </c>
      <c r="E10" s="13" t="s">
        <v>12</v>
      </c>
      <c r="F10" s="7"/>
      <c r="G10" s="8"/>
    </row>
    <row r="11" spans="1:8" s="17" customFormat="1" ht="15.75" x14ac:dyDescent="0.2">
      <c r="A11" s="71" t="s">
        <v>26</v>
      </c>
      <c r="B11" s="74" t="s">
        <v>27</v>
      </c>
      <c r="C11" s="92">
        <f>C13+C21+C26+C18</f>
        <v>2040.7</v>
      </c>
      <c r="D11" s="92">
        <f>D13+D21+D26</f>
        <v>1323.8</v>
      </c>
      <c r="E11" s="85">
        <f>E13+E21+E26</f>
        <v>1428.9</v>
      </c>
      <c r="F11" s="15"/>
      <c r="G11" s="16"/>
    </row>
    <row r="12" spans="1:8" s="17" customFormat="1" ht="30" x14ac:dyDescent="0.2">
      <c r="A12" s="72" t="s">
        <v>28</v>
      </c>
      <c r="B12" s="75" t="s">
        <v>29</v>
      </c>
      <c r="C12" s="93">
        <f>C13+C18+C21+C26</f>
        <v>2040.7</v>
      </c>
      <c r="D12" s="93">
        <f>D11</f>
        <v>1323.8</v>
      </c>
      <c r="E12" s="86">
        <f>E11</f>
        <v>1428.9</v>
      </c>
      <c r="F12" s="15"/>
      <c r="G12" s="16"/>
    </row>
    <row r="13" spans="1:8" s="17" customFormat="1" ht="28.5" x14ac:dyDescent="0.2">
      <c r="A13" s="73" t="s">
        <v>119</v>
      </c>
      <c r="B13" s="76" t="s">
        <v>131</v>
      </c>
      <c r="C13" s="93">
        <f t="shared" ref="C13:D13" si="0">C14+C16</f>
        <v>1018.9</v>
      </c>
      <c r="D13" s="93">
        <f t="shared" si="0"/>
        <v>651.5</v>
      </c>
      <c r="E13" s="86">
        <f t="shared" ref="E13" si="1">E14+E16</f>
        <v>671.2</v>
      </c>
      <c r="F13" s="15"/>
      <c r="G13" s="16"/>
    </row>
    <row r="14" spans="1:8" s="17" customFormat="1" ht="15.75" x14ac:dyDescent="0.25">
      <c r="A14" s="77" t="s">
        <v>120</v>
      </c>
      <c r="B14" s="78" t="s">
        <v>132</v>
      </c>
      <c r="C14" s="87">
        <f>C15</f>
        <v>789.3</v>
      </c>
      <c r="D14" s="87">
        <f>D15</f>
        <v>651.5</v>
      </c>
      <c r="E14" s="87">
        <f>E15</f>
        <v>671.2</v>
      </c>
      <c r="F14" s="15"/>
      <c r="G14" s="16"/>
    </row>
    <row r="15" spans="1:8" s="17" customFormat="1" ht="45" x14ac:dyDescent="0.25">
      <c r="A15" s="79" t="s">
        <v>146</v>
      </c>
      <c r="B15" s="80" t="s">
        <v>145</v>
      </c>
      <c r="C15" s="87">
        <v>789.3</v>
      </c>
      <c r="D15" s="87">
        <v>651.5</v>
      </c>
      <c r="E15" s="87">
        <v>671.2</v>
      </c>
      <c r="F15" s="15"/>
      <c r="G15" s="16"/>
    </row>
    <row r="16" spans="1:8" s="17" customFormat="1" ht="30" x14ac:dyDescent="0.25">
      <c r="A16" s="77" t="s">
        <v>121</v>
      </c>
      <c r="B16" s="78" t="s">
        <v>133</v>
      </c>
      <c r="C16" s="18">
        <f>C17</f>
        <v>229.6</v>
      </c>
      <c r="D16" s="18">
        <f>D17</f>
        <v>0</v>
      </c>
      <c r="E16" s="18">
        <f>E17</f>
        <v>0</v>
      </c>
      <c r="F16" s="15"/>
      <c r="G16" s="16"/>
    </row>
    <row r="17" spans="1:7" s="17" customFormat="1" ht="30" x14ac:dyDescent="0.25">
      <c r="A17" s="79" t="s">
        <v>122</v>
      </c>
      <c r="B17" s="80" t="s">
        <v>134</v>
      </c>
      <c r="C17" s="18">
        <v>229.6</v>
      </c>
      <c r="D17" s="18"/>
      <c r="E17" s="18"/>
      <c r="F17" s="15"/>
      <c r="G17" s="16"/>
    </row>
    <row r="18" spans="1:7" s="17" customFormat="1" ht="30" x14ac:dyDescent="0.25">
      <c r="A18" s="94" t="s">
        <v>178</v>
      </c>
      <c r="B18" s="95" t="s">
        <v>179</v>
      </c>
      <c r="C18" s="18">
        <f>C19</f>
        <v>50</v>
      </c>
      <c r="D18" s="18"/>
      <c r="E18" s="18"/>
      <c r="F18" s="15"/>
      <c r="G18" s="16"/>
    </row>
    <row r="19" spans="1:7" s="17" customFormat="1" ht="15.75" x14ac:dyDescent="0.25">
      <c r="A19" s="79" t="s">
        <v>180</v>
      </c>
      <c r="B19" s="96" t="s">
        <v>181</v>
      </c>
      <c r="C19" s="18">
        <f>C20</f>
        <v>50</v>
      </c>
      <c r="D19" s="18"/>
      <c r="E19" s="18"/>
      <c r="F19" s="15"/>
      <c r="G19" s="16"/>
    </row>
    <row r="20" spans="1:7" s="17" customFormat="1" ht="15.75" x14ac:dyDescent="0.25">
      <c r="A20" s="79" t="s">
        <v>182</v>
      </c>
      <c r="B20" s="96" t="s">
        <v>183</v>
      </c>
      <c r="C20" s="18">
        <v>50</v>
      </c>
      <c r="D20" s="18"/>
      <c r="E20" s="18"/>
      <c r="F20" s="15"/>
      <c r="G20" s="16"/>
    </row>
    <row r="21" spans="1:7" s="17" customFormat="1" ht="30" x14ac:dyDescent="0.25">
      <c r="A21" s="81" t="s">
        <v>123</v>
      </c>
      <c r="B21" s="82" t="s">
        <v>135</v>
      </c>
      <c r="C21" s="18">
        <f t="shared" ref="C21:D21" si="2">C22+C24</f>
        <v>217.8</v>
      </c>
      <c r="D21" s="18">
        <f t="shared" si="2"/>
        <v>244.3</v>
      </c>
      <c r="E21" s="18">
        <f t="shared" ref="E21" si="3">E22+E24</f>
        <v>311.7</v>
      </c>
      <c r="F21" s="15"/>
      <c r="G21" s="16"/>
    </row>
    <row r="22" spans="1:7" s="17" customFormat="1" ht="45" x14ac:dyDescent="0.25">
      <c r="A22" s="77" t="s">
        <v>124</v>
      </c>
      <c r="B22" s="78" t="s">
        <v>136</v>
      </c>
      <c r="C22" s="18">
        <f>C23</f>
        <v>0.4</v>
      </c>
      <c r="D22" s="18">
        <f>D23</f>
        <v>0.5</v>
      </c>
      <c r="E22" s="18">
        <f>E23</f>
        <v>0.5</v>
      </c>
      <c r="F22" s="15"/>
      <c r="G22" s="16"/>
    </row>
    <row r="23" spans="1:7" s="17" customFormat="1" ht="45" x14ac:dyDescent="0.25">
      <c r="A23" s="79" t="s">
        <v>125</v>
      </c>
      <c r="B23" s="80" t="s">
        <v>137</v>
      </c>
      <c r="C23" s="18">
        <v>0.4</v>
      </c>
      <c r="D23" s="18">
        <v>0.5</v>
      </c>
      <c r="E23" s="18">
        <v>0.5</v>
      </c>
      <c r="F23" s="15"/>
      <c r="G23" s="16"/>
    </row>
    <row r="24" spans="1:7" s="17" customFormat="1" ht="45" x14ac:dyDescent="0.25">
      <c r="A24" s="77" t="s">
        <v>126</v>
      </c>
      <c r="B24" s="78" t="s">
        <v>156</v>
      </c>
      <c r="C24" s="18">
        <f>C25</f>
        <v>217.4</v>
      </c>
      <c r="D24" s="18">
        <f>D25</f>
        <v>243.8</v>
      </c>
      <c r="E24" s="18">
        <f>E25</f>
        <v>311.2</v>
      </c>
      <c r="F24" s="15"/>
      <c r="G24" s="16"/>
    </row>
    <row r="25" spans="1:7" s="17" customFormat="1" ht="60" x14ac:dyDescent="0.25">
      <c r="A25" s="79" t="s">
        <v>127</v>
      </c>
      <c r="B25" s="80" t="s">
        <v>157</v>
      </c>
      <c r="C25" s="18">
        <v>217.4</v>
      </c>
      <c r="D25" s="18">
        <v>243.8</v>
      </c>
      <c r="E25" s="18">
        <v>311.2</v>
      </c>
      <c r="F25" s="15"/>
      <c r="G25" s="16"/>
    </row>
    <row r="26" spans="1:7" s="17" customFormat="1" ht="15.75" x14ac:dyDescent="0.25">
      <c r="A26" s="83" t="s">
        <v>128</v>
      </c>
      <c r="B26" s="84" t="s">
        <v>31</v>
      </c>
      <c r="C26" s="18">
        <f>C27</f>
        <v>754</v>
      </c>
      <c r="D26" s="18">
        <f>D27</f>
        <v>428</v>
      </c>
      <c r="E26" s="18">
        <f>E27</f>
        <v>446</v>
      </c>
      <c r="F26" s="15"/>
      <c r="G26" s="16"/>
    </row>
    <row r="27" spans="1:7" s="17" customFormat="1" ht="63" customHeight="1" x14ac:dyDescent="0.25">
      <c r="A27" s="77" t="s">
        <v>129</v>
      </c>
      <c r="B27" s="78" t="s">
        <v>149</v>
      </c>
      <c r="C27" s="18">
        <f t="shared" ref="C27:D27" si="4">C28</f>
        <v>754</v>
      </c>
      <c r="D27" s="18">
        <f t="shared" si="4"/>
        <v>428</v>
      </c>
      <c r="E27" s="18">
        <f t="shared" ref="E27" si="5">E28</f>
        <v>446</v>
      </c>
      <c r="F27" s="15"/>
      <c r="G27" s="16"/>
    </row>
    <row r="28" spans="1:7" s="17" customFormat="1" ht="75" x14ac:dyDescent="0.25">
      <c r="A28" s="79" t="s">
        <v>130</v>
      </c>
      <c r="B28" s="80" t="s">
        <v>150</v>
      </c>
      <c r="C28" s="18">
        <v>754</v>
      </c>
      <c r="D28" s="18">
        <v>428</v>
      </c>
      <c r="E28" s="18">
        <v>446</v>
      </c>
      <c r="F28" s="15"/>
      <c r="G28" s="16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3" priority="1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21"/>
  <sheetViews>
    <sheetView view="pageBreakPreview" topLeftCell="A55" zoomScaleSheetLayoutView="100" workbookViewId="0">
      <selection activeCell="N10" sqref="N10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61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43" t="s">
        <v>194</v>
      </c>
      <c r="J1" s="144"/>
      <c r="K1" s="144"/>
      <c r="L1" s="144"/>
    </row>
    <row r="2" spans="1:12" ht="66" customHeight="1" x14ac:dyDescent="0.2">
      <c r="A2" s="145" t="s">
        <v>189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46" t="s">
        <v>1</v>
      </c>
      <c r="J3" s="146"/>
      <c r="K3" s="146"/>
      <c r="L3" s="146"/>
    </row>
    <row r="4" spans="1:12" ht="19.899999999999999" customHeight="1" x14ac:dyDescent="0.2">
      <c r="A4" s="147" t="s">
        <v>2</v>
      </c>
      <c r="B4" s="147" t="s">
        <v>21</v>
      </c>
      <c r="C4" s="147" t="s">
        <v>3</v>
      </c>
      <c r="D4" s="147" t="s">
        <v>4</v>
      </c>
      <c r="E4" s="147" t="s">
        <v>5</v>
      </c>
      <c r="F4" s="147"/>
      <c r="G4" s="147"/>
      <c r="H4" s="147"/>
      <c r="I4" s="147" t="s">
        <v>6</v>
      </c>
      <c r="J4" s="147" t="s">
        <v>7</v>
      </c>
      <c r="K4" s="147"/>
      <c r="L4" s="147"/>
    </row>
    <row r="5" spans="1:12" ht="16.350000000000001" customHeight="1" x14ac:dyDescent="0.2">
      <c r="A5" s="147" t="s">
        <v>0</v>
      </c>
      <c r="B5" s="147" t="s">
        <v>0</v>
      </c>
      <c r="C5" s="147" t="s">
        <v>0</v>
      </c>
      <c r="D5" s="147" t="s">
        <v>0</v>
      </c>
      <c r="E5" s="147" t="s">
        <v>0</v>
      </c>
      <c r="F5" s="147"/>
      <c r="G5" s="147"/>
      <c r="H5" s="147"/>
      <c r="I5" s="147" t="s">
        <v>0</v>
      </c>
      <c r="J5" s="91" t="s">
        <v>173</v>
      </c>
      <c r="K5" s="91" t="s">
        <v>177</v>
      </c>
      <c r="L5" s="91" t="s">
        <v>188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51" x14ac:dyDescent="0.2">
      <c r="A7" s="101" t="s">
        <v>151</v>
      </c>
      <c r="B7" s="102" t="s">
        <v>139</v>
      </c>
      <c r="C7" s="102"/>
      <c r="D7" s="102"/>
      <c r="E7" s="103"/>
      <c r="F7" s="103"/>
      <c r="G7" s="103"/>
      <c r="H7" s="103"/>
      <c r="I7" s="104"/>
      <c r="J7" s="105">
        <f>J8+J40+J49+J62+J79+J86</f>
        <v>2699</v>
      </c>
      <c r="K7" s="105">
        <f>K8+K40+K49+K62+K79+K86</f>
        <v>1816.9999999999998</v>
      </c>
      <c r="L7" s="105">
        <f>L8+L40+L49+L62+L79+L86</f>
        <v>1931.6</v>
      </c>
    </row>
    <row r="8" spans="1:12" x14ac:dyDescent="0.2">
      <c r="A8" s="101" t="s">
        <v>32</v>
      </c>
      <c r="B8" s="106" t="s">
        <v>139</v>
      </c>
      <c r="C8" s="107" t="s">
        <v>33</v>
      </c>
      <c r="D8" s="106"/>
      <c r="E8" s="108"/>
      <c r="F8" s="108"/>
      <c r="G8" s="108"/>
      <c r="H8" s="108"/>
      <c r="I8" s="109"/>
      <c r="J8" s="110">
        <f>J9+J15+J34</f>
        <v>847.8</v>
      </c>
      <c r="K8" s="110">
        <f>K9+K15+K34</f>
        <v>957.5</v>
      </c>
      <c r="L8" s="110">
        <f>L9+L15+L34</f>
        <v>910.4</v>
      </c>
    </row>
    <row r="9" spans="1:12" ht="51" x14ac:dyDescent="0.2">
      <c r="A9" s="98" t="s">
        <v>34</v>
      </c>
      <c r="B9" s="106" t="s">
        <v>139</v>
      </c>
      <c r="C9" s="111" t="s">
        <v>33</v>
      </c>
      <c r="D9" s="111" t="s">
        <v>35</v>
      </c>
      <c r="E9" s="108"/>
      <c r="F9" s="108"/>
      <c r="G9" s="108"/>
      <c r="H9" s="108"/>
      <c r="I9" s="106"/>
      <c r="J9" s="110">
        <f>J10</f>
        <v>122</v>
      </c>
      <c r="K9" s="110">
        <f>K10</f>
        <v>310.7</v>
      </c>
      <c r="L9" s="110">
        <f>L10</f>
        <v>269</v>
      </c>
    </row>
    <row r="10" spans="1:12" ht="66.75" customHeight="1" x14ac:dyDescent="0.2">
      <c r="A10" s="98" t="s">
        <v>165</v>
      </c>
      <c r="B10" s="106" t="s">
        <v>139</v>
      </c>
      <c r="C10" s="106" t="s">
        <v>33</v>
      </c>
      <c r="D10" s="106" t="s">
        <v>35</v>
      </c>
      <c r="E10" s="112">
        <v>65</v>
      </c>
      <c r="F10" s="112"/>
      <c r="G10" s="112"/>
      <c r="H10" s="112"/>
      <c r="I10" s="106"/>
      <c r="J10" s="110">
        <f t="shared" ref="J10:K12" si="0">J11</f>
        <v>122</v>
      </c>
      <c r="K10" s="110">
        <f t="shared" si="0"/>
        <v>310.7</v>
      </c>
      <c r="L10" s="110">
        <f t="shared" ref="L10:L12" si="1">L11</f>
        <v>269</v>
      </c>
    </row>
    <row r="11" spans="1:12" x14ac:dyDescent="0.2">
      <c r="A11" s="98" t="s">
        <v>36</v>
      </c>
      <c r="B11" s="106" t="s">
        <v>139</v>
      </c>
      <c r="C11" s="106" t="s">
        <v>33</v>
      </c>
      <c r="D11" s="106" t="s">
        <v>35</v>
      </c>
      <c r="E11" s="112">
        <v>65</v>
      </c>
      <c r="F11" s="112">
        <v>1</v>
      </c>
      <c r="G11" s="112"/>
      <c r="H11" s="112"/>
      <c r="I11" s="106"/>
      <c r="J11" s="110">
        <f>J12</f>
        <v>122</v>
      </c>
      <c r="K11" s="110">
        <f t="shared" si="0"/>
        <v>310.7</v>
      </c>
      <c r="L11" s="110">
        <f t="shared" si="1"/>
        <v>269</v>
      </c>
    </row>
    <row r="12" spans="1:12" ht="30.75" customHeight="1" x14ac:dyDescent="0.2">
      <c r="A12" s="98" t="s">
        <v>37</v>
      </c>
      <c r="B12" s="106" t="s">
        <v>139</v>
      </c>
      <c r="C12" s="106" t="s">
        <v>33</v>
      </c>
      <c r="D12" s="106" t="s">
        <v>35</v>
      </c>
      <c r="E12" s="112">
        <v>65</v>
      </c>
      <c r="F12" s="112">
        <v>1</v>
      </c>
      <c r="G12" s="112" t="s">
        <v>60</v>
      </c>
      <c r="H12" s="112" t="s">
        <v>71</v>
      </c>
      <c r="I12" s="106"/>
      <c r="J12" s="110">
        <f t="shared" si="0"/>
        <v>122</v>
      </c>
      <c r="K12" s="110">
        <f t="shared" si="0"/>
        <v>310.7</v>
      </c>
      <c r="L12" s="110">
        <f t="shared" si="1"/>
        <v>269</v>
      </c>
    </row>
    <row r="13" spans="1:12" ht="89.25" x14ac:dyDescent="0.2">
      <c r="A13" s="98" t="s">
        <v>38</v>
      </c>
      <c r="B13" s="106" t="s">
        <v>139</v>
      </c>
      <c r="C13" s="106" t="s">
        <v>33</v>
      </c>
      <c r="D13" s="106" t="s">
        <v>35</v>
      </c>
      <c r="E13" s="112">
        <v>65</v>
      </c>
      <c r="F13" s="112">
        <v>1</v>
      </c>
      <c r="G13" s="112" t="s">
        <v>60</v>
      </c>
      <c r="H13" s="112" t="s">
        <v>71</v>
      </c>
      <c r="I13" s="106" t="s">
        <v>62</v>
      </c>
      <c r="J13" s="110">
        <f>J14</f>
        <v>122</v>
      </c>
      <c r="K13" s="110">
        <f>K14</f>
        <v>310.7</v>
      </c>
      <c r="L13" s="110">
        <f>L14</f>
        <v>269</v>
      </c>
    </row>
    <row r="14" spans="1:12" ht="38.25" x14ac:dyDescent="0.2">
      <c r="A14" s="98" t="s">
        <v>39</v>
      </c>
      <c r="B14" s="106" t="s">
        <v>139</v>
      </c>
      <c r="C14" s="106" t="s">
        <v>33</v>
      </c>
      <c r="D14" s="106" t="s">
        <v>35</v>
      </c>
      <c r="E14" s="112">
        <v>65</v>
      </c>
      <c r="F14" s="112">
        <v>1</v>
      </c>
      <c r="G14" s="112" t="s">
        <v>60</v>
      </c>
      <c r="H14" s="112" t="s">
        <v>71</v>
      </c>
      <c r="I14" s="106" t="s">
        <v>63</v>
      </c>
      <c r="J14" s="110">
        <v>122</v>
      </c>
      <c r="K14" s="110">
        <v>310.7</v>
      </c>
      <c r="L14" s="110">
        <v>269</v>
      </c>
    </row>
    <row r="15" spans="1:12" ht="76.5" customHeight="1" x14ac:dyDescent="0.2">
      <c r="A15" s="98" t="s">
        <v>40</v>
      </c>
      <c r="B15" s="106" t="s">
        <v>139</v>
      </c>
      <c r="C15" s="111" t="s">
        <v>33</v>
      </c>
      <c r="D15" s="111" t="s">
        <v>41</v>
      </c>
      <c r="E15" s="112"/>
      <c r="F15" s="112"/>
      <c r="G15" s="112"/>
      <c r="H15" s="112"/>
      <c r="I15" s="109"/>
      <c r="J15" s="113">
        <f>J16+J29+J26</f>
        <v>720.8</v>
      </c>
      <c r="K15" s="113">
        <f>K16+K29</f>
        <v>641.80000000000007</v>
      </c>
      <c r="L15" s="113">
        <f>L16+L29</f>
        <v>636.4</v>
      </c>
    </row>
    <row r="16" spans="1:12" ht="66" customHeight="1" x14ac:dyDescent="0.2">
      <c r="A16" s="98" t="str">
        <f>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6" s="106" t="s">
        <v>139</v>
      </c>
      <c r="C16" s="111" t="s">
        <v>33</v>
      </c>
      <c r="D16" s="111" t="s">
        <v>41</v>
      </c>
      <c r="E16" s="112">
        <v>65</v>
      </c>
      <c r="F16" s="112"/>
      <c r="G16" s="112"/>
      <c r="H16" s="112"/>
      <c r="I16" s="109"/>
      <c r="J16" s="110">
        <f t="shared" ref="J16:K16" si="2">J17</f>
        <v>670.4</v>
      </c>
      <c r="K16" s="110">
        <f t="shared" si="2"/>
        <v>641.30000000000007</v>
      </c>
      <c r="L16" s="110">
        <f t="shared" ref="L16" si="3">L17</f>
        <v>635.9</v>
      </c>
    </row>
    <row r="17" spans="1:12" ht="38.25" customHeight="1" x14ac:dyDescent="0.2">
      <c r="A17" s="98" t="s">
        <v>158</v>
      </c>
      <c r="B17" s="106" t="s">
        <v>139</v>
      </c>
      <c r="C17" s="106" t="s">
        <v>33</v>
      </c>
      <c r="D17" s="106" t="s">
        <v>41</v>
      </c>
      <c r="E17" s="112">
        <v>65</v>
      </c>
      <c r="F17" s="112">
        <v>2</v>
      </c>
      <c r="G17" s="112"/>
      <c r="H17" s="112"/>
      <c r="I17" s="109"/>
      <c r="J17" s="110">
        <f>J18+J21</f>
        <v>670.4</v>
      </c>
      <c r="K17" s="110">
        <f>K18+K21</f>
        <v>641.30000000000007</v>
      </c>
      <c r="L17" s="110">
        <f>L18+L21</f>
        <v>635.9</v>
      </c>
    </row>
    <row r="18" spans="1:12" ht="36.75" customHeight="1" x14ac:dyDescent="0.2">
      <c r="A18" s="98" t="s">
        <v>43</v>
      </c>
      <c r="B18" s="106" t="s">
        <v>139</v>
      </c>
      <c r="C18" s="106" t="s">
        <v>33</v>
      </c>
      <c r="D18" s="106" t="s">
        <v>41</v>
      </c>
      <c r="E18" s="112">
        <v>65</v>
      </c>
      <c r="F18" s="112">
        <v>2</v>
      </c>
      <c r="G18" s="112" t="s">
        <v>60</v>
      </c>
      <c r="H18" s="112" t="s">
        <v>72</v>
      </c>
      <c r="I18" s="109"/>
      <c r="J18" s="110">
        <f t="shared" ref="J18:K19" si="4">J19</f>
        <v>539</v>
      </c>
      <c r="K18" s="110">
        <f t="shared" si="4"/>
        <v>535.6</v>
      </c>
      <c r="L18" s="110">
        <f t="shared" ref="L18:L19" si="5">L19</f>
        <v>486.5</v>
      </c>
    </row>
    <row r="19" spans="1:12" ht="73.5" customHeight="1" x14ac:dyDescent="0.2">
      <c r="A19" s="98" t="s">
        <v>38</v>
      </c>
      <c r="B19" s="106" t="s">
        <v>139</v>
      </c>
      <c r="C19" s="106" t="s">
        <v>33</v>
      </c>
      <c r="D19" s="106" t="s">
        <v>41</v>
      </c>
      <c r="E19" s="112">
        <v>65</v>
      </c>
      <c r="F19" s="112">
        <v>2</v>
      </c>
      <c r="G19" s="112" t="s">
        <v>60</v>
      </c>
      <c r="H19" s="112" t="s">
        <v>72</v>
      </c>
      <c r="I19" s="109" t="s">
        <v>62</v>
      </c>
      <c r="J19" s="110">
        <f t="shared" si="4"/>
        <v>539</v>
      </c>
      <c r="K19" s="110">
        <f>K20</f>
        <v>535.6</v>
      </c>
      <c r="L19" s="110">
        <f t="shared" si="5"/>
        <v>486.5</v>
      </c>
    </row>
    <row r="20" spans="1:12" ht="42" customHeight="1" x14ac:dyDescent="0.2">
      <c r="A20" s="98" t="s">
        <v>39</v>
      </c>
      <c r="B20" s="106" t="s">
        <v>139</v>
      </c>
      <c r="C20" s="106" t="s">
        <v>33</v>
      </c>
      <c r="D20" s="106" t="s">
        <v>41</v>
      </c>
      <c r="E20" s="112">
        <v>65</v>
      </c>
      <c r="F20" s="112">
        <v>2</v>
      </c>
      <c r="G20" s="112" t="s">
        <v>60</v>
      </c>
      <c r="H20" s="112" t="s">
        <v>72</v>
      </c>
      <c r="I20" s="109" t="s">
        <v>63</v>
      </c>
      <c r="J20" s="110">
        <v>539</v>
      </c>
      <c r="K20" s="110">
        <v>535.6</v>
      </c>
      <c r="L20" s="110">
        <v>486.5</v>
      </c>
    </row>
    <row r="21" spans="1:12" ht="38.25" x14ac:dyDescent="0.2">
      <c r="A21" s="98" t="s">
        <v>186</v>
      </c>
      <c r="B21" s="106" t="s">
        <v>139</v>
      </c>
      <c r="C21" s="106" t="s">
        <v>33</v>
      </c>
      <c r="D21" s="106" t="s">
        <v>41</v>
      </c>
      <c r="E21" s="112">
        <v>65</v>
      </c>
      <c r="F21" s="112">
        <v>2</v>
      </c>
      <c r="G21" s="112" t="s">
        <v>60</v>
      </c>
      <c r="H21" s="112" t="s">
        <v>73</v>
      </c>
      <c r="I21" s="109"/>
      <c r="J21" s="110">
        <f>J22+J24</f>
        <v>131.4</v>
      </c>
      <c r="K21" s="110">
        <f>+K22+K24</f>
        <v>105.7</v>
      </c>
      <c r="L21" s="110">
        <f>+L22+L24</f>
        <v>149.4</v>
      </c>
    </row>
    <row r="22" spans="1:12" ht="38.25" x14ac:dyDescent="0.2">
      <c r="A22" s="98" t="s">
        <v>170</v>
      </c>
      <c r="B22" s="106" t="s">
        <v>139</v>
      </c>
      <c r="C22" s="106" t="s">
        <v>33</v>
      </c>
      <c r="D22" s="106" t="s">
        <v>41</v>
      </c>
      <c r="E22" s="112">
        <v>65</v>
      </c>
      <c r="F22" s="112">
        <v>2</v>
      </c>
      <c r="G22" s="112" t="s">
        <v>60</v>
      </c>
      <c r="H22" s="112" t="s">
        <v>73</v>
      </c>
      <c r="I22" s="109" t="s">
        <v>64</v>
      </c>
      <c r="J22" s="110">
        <f>J23</f>
        <v>129.4</v>
      </c>
      <c r="K22" s="110">
        <f>K23</f>
        <v>103.7</v>
      </c>
      <c r="L22" s="110">
        <f>L23</f>
        <v>147.4</v>
      </c>
    </row>
    <row r="23" spans="1:12" ht="38.25" x14ac:dyDescent="0.2">
      <c r="A23" s="98" t="s">
        <v>42</v>
      </c>
      <c r="B23" s="106" t="s">
        <v>139</v>
      </c>
      <c r="C23" s="106" t="s">
        <v>33</v>
      </c>
      <c r="D23" s="106" t="s">
        <v>41</v>
      </c>
      <c r="E23" s="112">
        <v>65</v>
      </c>
      <c r="F23" s="112">
        <v>2</v>
      </c>
      <c r="G23" s="112" t="s">
        <v>60</v>
      </c>
      <c r="H23" s="112" t="s">
        <v>73</v>
      </c>
      <c r="I23" s="109" t="s">
        <v>65</v>
      </c>
      <c r="J23" s="110">
        <v>129.4</v>
      </c>
      <c r="K23" s="110">
        <v>103.7</v>
      </c>
      <c r="L23" s="110">
        <v>147.4</v>
      </c>
    </row>
    <row r="24" spans="1:12" ht="15.75" customHeight="1" x14ac:dyDescent="0.2">
      <c r="A24" s="98" t="s">
        <v>44</v>
      </c>
      <c r="B24" s="106" t="s">
        <v>139</v>
      </c>
      <c r="C24" s="106" t="s">
        <v>33</v>
      </c>
      <c r="D24" s="106" t="s">
        <v>41</v>
      </c>
      <c r="E24" s="112">
        <v>65</v>
      </c>
      <c r="F24" s="112">
        <v>2</v>
      </c>
      <c r="G24" s="112" t="s">
        <v>60</v>
      </c>
      <c r="H24" s="112" t="s">
        <v>73</v>
      </c>
      <c r="I24" s="109" t="s">
        <v>66</v>
      </c>
      <c r="J24" s="110">
        <f>J25</f>
        <v>2</v>
      </c>
      <c r="K24" s="110">
        <f>K25</f>
        <v>2</v>
      </c>
      <c r="L24" s="110">
        <f>L25</f>
        <v>2</v>
      </c>
    </row>
    <row r="25" spans="1:12" ht="27" customHeight="1" x14ac:dyDescent="0.2">
      <c r="A25" s="98" t="s">
        <v>45</v>
      </c>
      <c r="B25" s="106" t="s">
        <v>139</v>
      </c>
      <c r="C25" s="106" t="s">
        <v>33</v>
      </c>
      <c r="D25" s="106" t="s">
        <v>41</v>
      </c>
      <c r="E25" s="112">
        <v>65</v>
      </c>
      <c r="F25" s="112">
        <v>2</v>
      </c>
      <c r="G25" s="112" t="s">
        <v>60</v>
      </c>
      <c r="H25" s="112" t="s">
        <v>73</v>
      </c>
      <c r="I25" s="109" t="s">
        <v>67</v>
      </c>
      <c r="J25" s="110">
        <v>2</v>
      </c>
      <c r="K25" s="110">
        <v>2</v>
      </c>
      <c r="L25" s="110">
        <v>2</v>
      </c>
    </row>
    <row r="26" spans="1:12" ht="76.5" x14ac:dyDescent="0.2">
      <c r="A26" s="98" t="str">
        <f>'[1]Приложение 2'!$A$24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6" s="106" t="s">
        <v>139</v>
      </c>
      <c r="C26" s="106" t="s">
        <v>33</v>
      </c>
      <c r="D26" s="106" t="s">
        <v>41</v>
      </c>
      <c r="E26" s="112" t="s">
        <v>143</v>
      </c>
      <c r="F26" s="112" t="s">
        <v>9</v>
      </c>
      <c r="G26" s="112" t="s">
        <v>60</v>
      </c>
      <c r="H26" s="112" t="s">
        <v>184</v>
      </c>
      <c r="I26" s="106"/>
      <c r="J26" s="110">
        <f>J27</f>
        <v>50</v>
      </c>
      <c r="K26" s="110"/>
      <c r="L26" s="110"/>
    </row>
    <row r="27" spans="1:12" ht="89.25" x14ac:dyDescent="0.2">
      <c r="A27" s="98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7" s="106" t="s">
        <v>139</v>
      </c>
      <c r="C27" s="106" t="s">
        <v>33</v>
      </c>
      <c r="D27" s="106" t="s">
        <v>41</v>
      </c>
      <c r="E27" s="112" t="s">
        <v>143</v>
      </c>
      <c r="F27" s="112" t="s">
        <v>9</v>
      </c>
      <c r="G27" s="112" t="s">
        <v>60</v>
      </c>
      <c r="H27" s="112" t="s">
        <v>184</v>
      </c>
      <c r="I27" s="106" t="s">
        <v>62</v>
      </c>
      <c r="J27" s="110">
        <f>J28</f>
        <v>50</v>
      </c>
      <c r="K27" s="110"/>
      <c r="L27" s="110"/>
    </row>
    <row r="28" spans="1:12" ht="38.25" x14ac:dyDescent="0.2">
      <c r="A28" s="98" t="str">
        <f>A14</f>
        <v>Расходы на выплаты персоналу государственных (муниципальных) органов</v>
      </c>
      <c r="B28" s="106" t="s">
        <v>139</v>
      </c>
      <c r="C28" s="106" t="s">
        <v>33</v>
      </c>
      <c r="D28" s="106" t="s">
        <v>41</v>
      </c>
      <c r="E28" s="112" t="s">
        <v>143</v>
      </c>
      <c r="F28" s="112" t="s">
        <v>9</v>
      </c>
      <c r="G28" s="112" t="s">
        <v>60</v>
      </c>
      <c r="H28" s="112" t="s">
        <v>184</v>
      </c>
      <c r="I28" s="106" t="s">
        <v>63</v>
      </c>
      <c r="J28" s="110">
        <v>50</v>
      </c>
      <c r="K28" s="110"/>
      <c r="L28" s="110"/>
    </row>
    <row r="29" spans="1:12" ht="66" customHeight="1" x14ac:dyDescent="0.2">
      <c r="A29" s="98" t="s">
        <v>162</v>
      </c>
      <c r="B29" s="106" t="s">
        <v>139</v>
      </c>
      <c r="C29" s="106" t="s">
        <v>33</v>
      </c>
      <c r="D29" s="106" t="s">
        <v>41</v>
      </c>
      <c r="E29" s="112">
        <v>89</v>
      </c>
      <c r="F29" s="112"/>
      <c r="G29" s="112"/>
      <c r="H29" s="112"/>
      <c r="I29" s="109"/>
      <c r="J29" s="110">
        <f t="shared" ref="J29:K32" si="6">J30</f>
        <v>0.4</v>
      </c>
      <c r="K29" s="110">
        <f t="shared" si="6"/>
        <v>0.5</v>
      </c>
      <c r="L29" s="110">
        <f t="shared" ref="L29:L30" si="7">L30</f>
        <v>0.5</v>
      </c>
    </row>
    <row r="30" spans="1:12" ht="77.25" customHeight="1" x14ac:dyDescent="0.2">
      <c r="A30" s="98" t="s">
        <v>163</v>
      </c>
      <c r="B30" s="106" t="s">
        <v>139</v>
      </c>
      <c r="C30" s="106" t="s">
        <v>33</v>
      </c>
      <c r="D30" s="106" t="s">
        <v>41</v>
      </c>
      <c r="E30" s="112">
        <v>89</v>
      </c>
      <c r="F30" s="112">
        <v>1</v>
      </c>
      <c r="G30" s="112"/>
      <c r="H30" s="112"/>
      <c r="I30" s="109"/>
      <c r="J30" s="110">
        <f t="shared" si="6"/>
        <v>0.4</v>
      </c>
      <c r="K30" s="110">
        <f t="shared" si="6"/>
        <v>0.5</v>
      </c>
      <c r="L30" s="110">
        <f t="shared" si="7"/>
        <v>0.5</v>
      </c>
    </row>
    <row r="31" spans="1:12" ht="129.75" customHeight="1" x14ac:dyDescent="0.2">
      <c r="A31" s="98" t="s">
        <v>30</v>
      </c>
      <c r="B31" s="106" t="s">
        <v>139</v>
      </c>
      <c r="C31" s="106" t="s">
        <v>33</v>
      </c>
      <c r="D31" s="106" t="s">
        <v>41</v>
      </c>
      <c r="E31" s="112">
        <v>89</v>
      </c>
      <c r="F31" s="112">
        <v>1</v>
      </c>
      <c r="G31" s="112" t="s">
        <v>60</v>
      </c>
      <c r="H31" s="112" t="s">
        <v>74</v>
      </c>
      <c r="I31" s="109"/>
      <c r="J31" s="114">
        <f t="shared" si="6"/>
        <v>0.4</v>
      </c>
      <c r="K31" s="114">
        <f t="shared" si="6"/>
        <v>0.5</v>
      </c>
      <c r="L31" s="114">
        <f t="shared" ref="L31:L32" si="8">L32</f>
        <v>0.5</v>
      </c>
    </row>
    <row r="32" spans="1:12" ht="40.5" customHeight="1" x14ac:dyDescent="0.2">
      <c r="A32" s="98" t="s">
        <v>170</v>
      </c>
      <c r="B32" s="106" t="s">
        <v>139</v>
      </c>
      <c r="C32" s="106" t="s">
        <v>33</v>
      </c>
      <c r="D32" s="106" t="s">
        <v>41</v>
      </c>
      <c r="E32" s="112">
        <v>89</v>
      </c>
      <c r="F32" s="112">
        <v>1</v>
      </c>
      <c r="G32" s="112" t="s">
        <v>60</v>
      </c>
      <c r="H32" s="112" t="s">
        <v>74</v>
      </c>
      <c r="I32" s="109" t="s">
        <v>64</v>
      </c>
      <c r="J32" s="114">
        <f t="shared" si="6"/>
        <v>0.4</v>
      </c>
      <c r="K32" s="114">
        <f t="shared" si="6"/>
        <v>0.5</v>
      </c>
      <c r="L32" s="114">
        <f t="shared" si="8"/>
        <v>0.5</v>
      </c>
    </row>
    <row r="33" spans="1:12" ht="38.25" x14ac:dyDescent="0.2">
      <c r="A33" s="98" t="s">
        <v>42</v>
      </c>
      <c r="B33" s="106" t="s">
        <v>139</v>
      </c>
      <c r="C33" s="106" t="s">
        <v>33</v>
      </c>
      <c r="D33" s="106" t="s">
        <v>41</v>
      </c>
      <c r="E33" s="112">
        <v>89</v>
      </c>
      <c r="F33" s="112">
        <v>1</v>
      </c>
      <c r="G33" s="112" t="s">
        <v>60</v>
      </c>
      <c r="H33" s="112" t="s">
        <v>74</v>
      </c>
      <c r="I33" s="109" t="s">
        <v>65</v>
      </c>
      <c r="J33" s="114">
        <v>0.4</v>
      </c>
      <c r="K33" s="114">
        <v>0.5</v>
      </c>
      <c r="L33" s="114">
        <v>0.5</v>
      </c>
    </row>
    <row r="34" spans="1:12" x14ac:dyDescent="0.2">
      <c r="A34" s="98" t="s">
        <v>47</v>
      </c>
      <c r="B34" s="106" t="s">
        <v>139</v>
      </c>
      <c r="C34" s="111" t="s">
        <v>33</v>
      </c>
      <c r="D34" s="111" t="s">
        <v>18</v>
      </c>
      <c r="E34" s="112"/>
      <c r="F34" s="112"/>
      <c r="G34" s="112"/>
      <c r="H34" s="112"/>
      <c r="I34" s="109"/>
      <c r="J34" s="110">
        <f t="shared" ref="J34:K36" si="9">J35</f>
        <v>5</v>
      </c>
      <c r="K34" s="110">
        <f t="shared" si="9"/>
        <v>5</v>
      </c>
      <c r="L34" s="110">
        <f t="shared" ref="L34:L36" si="10">L35</f>
        <v>5</v>
      </c>
    </row>
    <row r="35" spans="1:12" ht="65.25" customHeight="1" x14ac:dyDescent="0.2">
      <c r="A35" s="98" t="str">
        <f>A29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5" s="106" t="s">
        <v>139</v>
      </c>
      <c r="C35" s="106" t="s">
        <v>33</v>
      </c>
      <c r="D35" s="106" t="s">
        <v>18</v>
      </c>
      <c r="E35" s="112" t="s">
        <v>75</v>
      </c>
      <c r="F35" s="112"/>
      <c r="G35" s="112"/>
      <c r="H35" s="112"/>
      <c r="I35" s="109"/>
      <c r="J35" s="110">
        <f t="shared" si="9"/>
        <v>5</v>
      </c>
      <c r="K35" s="110">
        <f t="shared" si="9"/>
        <v>5</v>
      </c>
      <c r="L35" s="110">
        <f t="shared" si="10"/>
        <v>5</v>
      </c>
    </row>
    <row r="36" spans="1:12" ht="77.25" customHeight="1" x14ac:dyDescent="0.2">
      <c r="A36" s="98" t="str">
        <f>A30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6" s="106" t="s">
        <v>139</v>
      </c>
      <c r="C36" s="106" t="s">
        <v>33</v>
      </c>
      <c r="D36" s="106" t="s">
        <v>18</v>
      </c>
      <c r="E36" s="112" t="s">
        <v>75</v>
      </c>
      <c r="F36" s="112" t="s">
        <v>8</v>
      </c>
      <c r="G36" s="112"/>
      <c r="H36" s="112"/>
      <c r="I36" s="109"/>
      <c r="J36" s="110">
        <f t="shared" si="9"/>
        <v>5</v>
      </c>
      <c r="K36" s="110">
        <f t="shared" si="9"/>
        <v>5</v>
      </c>
      <c r="L36" s="110">
        <f t="shared" si="10"/>
        <v>5</v>
      </c>
    </row>
    <row r="37" spans="1:12" ht="51.75" customHeight="1" x14ac:dyDescent="0.2">
      <c r="A37" s="98" t="s">
        <v>174</v>
      </c>
      <c r="B37" s="106" t="s">
        <v>139</v>
      </c>
      <c r="C37" s="106" t="s">
        <v>33</v>
      </c>
      <c r="D37" s="106" t="s">
        <v>18</v>
      </c>
      <c r="E37" s="112" t="s">
        <v>75</v>
      </c>
      <c r="F37" s="112" t="s">
        <v>8</v>
      </c>
      <c r="G37" s="112" t="s">
        <v>60</v>
      </c>
      <c r="H37" s="112" t="s">
        <v>77</v>
      </c>
      <c r="I37" s="109"/>
      <c r="J37" s="110">
        <f>J39</f>
        <v>5</v>
      </c>
      <c r="K37" s="110">
        <f>K39</f>
        <v>5</v>
      </c>
      <c r="L37" s="110">
        <f>L39</f>
        <v>5</v>
      </c>
    </row>
    <row r="38" spans="1:12" x14ac:dyDescent="0.2">
      <c r="A38" s="98" t="s">
        <v>44</v>
      </c>
      <c r="B38" s="106" t="s">
        <v>139</v>
      </c>
      <c r="C38" s="106" t="s">
        <v>33</v>
      </c>
      <c r="D38" s="106" t="s">
        <v>18</v>
      </c>
      <c r="E38" s="112" t="s">
        <v>75</v>
      </c>
      <c r="F38" s="112" t="s">
        <v>8</v>
      </c>
      <c r="G38" s="112" t="s">
        <v>60</v>
      </c>
      <c r="H38" s="112" t="s">
        <v>77</v>
      </c>
      <c r="I38" s="109" t="s">
        <v>66</v>
      </c>
      <c r="J38" s="110">
        <f>J39</f>
        <v>5</v>
      </c>
      <c r="K38" s="110">
        <f>K39</f>
        <v>5</v>
      </c>
      <c r="L38" s="110">
        <f>L39</f>
        <v>5</v>
      </c>
    </row>
    <row r="39" spans="1:12" x14ac:dyDescent="0.2">
      <c r="A39" s="98" t="s">
        <v>48</v>
      </c>
      <c r="B39" s="106" t="s">
        <v>139</v>
      </c>
      <c r="C39" s="106" t="s">
        <v>33</v>
      </c>
      <c r="D39" s="106" t="s">
        <v>49</v>
      </c>
      <c r="E39" s="112" t="s">
        <v>75</v>
      </c>
      <c r="F39" s="112" t="s">
        <v>8</v>
      </c>
      <c r="G39" s="112" t="s">
        <v>60</v>
      </c>
      <c r="H39" s="112" t="s">
        <v>77</v>
      </c>
      <c r="I39" s="109" t="s">
        <v>68</v>
      </c>
      <c r="J39" s="110">
        <v>5</v>
      </c>
      <c r="K39" s="110">
        <v>5</v>
      </c>
      <c r="L39" s="110">
        <v>5</v>
      </c>
    </row>
    <row r="40" spans="1:12" x14ac:dyDescent="0.2">
      <c r="A40" s="101" t="s">
        <v>112</v>
      </c>
      <c r="B40" s="102" t="s">
        <v>139</v>
      </c>
      <c r="C40" s="102" t="s">
        <v>35</v>
      </c>
      <c r="D40" s="106"/>
      <c r="E40" s="112"/>
      <c r="F40" s="112"/>
      <c r="G40" s="112"/>
      <c r="H40" s="112"/>
      <c r="I40" s="109"/>
      <c r="J40" s="110">
        <f t="shared" ref="J40:K47" si="11">J41</f>
        <v>217.4</v>
      </c>
      <c r="K40" s="110">
        <f t="shared" si="11"/>
        <v>243.8</v>
      </c>
      <c r="L40" s="110">
        <f t="shared" ref="L40" si="12">L41</f>
        <v>311.2</v>
      </c>
    </row>
    <row r="41" spans="1:12" ht="25.5" x14ac:dyDescent="0.2">
      <c r="A41" s="98" t="s">
        <v>171</v>
      </c>
      <c r="B41" s="106" t="s">
        <v>139</v>
      </c>
      <c r="C41" s="106" t="s">
        <v>35</v>
      </c>
      <c r="D41" s="106" t="s">
        <v>50</v>
      </c>
      <c r="E41" s="112"/>
      <c r="F41" s="112"/>
      <c r="G41" s="112"/>
      <c r="H41" s="112"/>
      <c r="I41" s="109"/>
      <c r="J41" s="110">
        <f t="shared" si="11"/>
        <v>217.4</v>
      </c>
      <c r="K41" s="110">
        <f t="shared" si="11"/>
        <v>243.8</v>
      </c>
      <c r="L41" s="110">
        <f t="shared" ref="L41:L42" si="13">L42</f>
        <v>311.2</v>
      </c>
    </row>
    <row r="42" spans="1:12" ht="67.5" customHeight="1" x14ac:dyDescent="0.2">
      <c r="A42" s="98" t="str">
        <f>A35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42" s="106" t="s">
        <v>139</v>
      </c>
      <c r="C42" s="106" t="s">
        <v>35</v>
      </c>
      <c r="D42" s="106" t="s">
        <v>50</v>
      </c>
      <c r="E42" s="112" t="s">
        <v>75</v>
      </c>
      <c r="F42" s="112"/>
      <c r="G42" s="112"/>
      <c r="H42" s="112"/>
      <c r="I42" s="109"/>
      <c r="J42" s="110">
        <f t="shared" si="11"/>
        <v>217.4</v>
      </c>
      <c r="K42" s="110">
        <f t="shared" si="11"/>
        <v>243.8</v>
      </c>
      <c r="L42" s="110">
        <f t="shared" si="13"/>
        <v>311.2</v>
      </c>
    </row>
    <row r="43" spans="1:12" ht="75.75" customHeight="1" x14ac:dyDescent="0.2">
      <c r="A43" s="98" t="str">
        <f>A36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43" s="106" t="s">
        <v>139</v>
      </c>
      <c r="C43" s="106" t="s">
        <v>35</v>
      </c>
      <c r="D43" s="106" t="s">
        <v>50</v>
      </c>
      <c r="E43" s="112" t="s">
        <v>75</v>
      </c>
      <c r="F43" s="112" t="s">
        <v>8</v>
      </c>
      <c r="G43" s="112"/>
      <c r="H43" s="112"/>
      <c r="I43" s="109"/>
      <c r="J43" s="110">
        <f>J44</f>
        <v>217.4</v>
      </c>
      <c r="K43" s="110">
        <f>K44</f>
        <v>243.8</v>
      </c>
      <c r="L43" s="110">
        <f>L44</f>
        <v>311.2</v>
      </c>
    </row>
    <row r="44" spans="1:12" ht="75.75" customHeight="1" x14ac:dyDescent="0.2">
      <c r="A44" s="115" t="s">
        <v>175</v>
      </c>
      <c r="B44" s="106" t="s">
        <v>139</v>
      </c>
      <c r="C44" s="106" t="s">
        <v>35</v>
      </c>
      <c r="D44" s="106" t="s">
        <v>50</v>
      </c>
      <c r="E44" s="112" t="s">
        <v>75</v>
      </c>
      <c r="F44" s="112" t="s">
        <v>8</v>
      </c>
      <c r="G44" s="112" t="s">
        <v>60</v>
      </c>
      <c r="H44" s="112" t="s">
        <v>114</v>
      </c>
      <c r="I44" s="109"/>
      <c r="J44" s="110">
        <f t="shared" ref="J44:K44" si="14">J47+J45</f>
        <v>217.4</v>
      </c>
      <c r="K44" s="110">
        <f t="shared" si="14"/>
        <v>243.8</v>
      </c>
      <c r="L44" s="110">
        <f t="shared" ref="L44" si="15">L47+L45</f>
        <v>311.2</v>
      </c>
    </row>
    <row r="45" spans="1:12" ht="89.25" x14ac:dyDescent="0.2">
      <c r="A45" s="98" t="s">
        <v>38</v>
      </c>
      <c r="B45" s="106" t="s">
        <v>139</v>
      </c>
      <c r="C45" s="106" t="s">
        <v>35</v>
      </c>
      <c r="D45" s="106" t="s">
        <v>50</v>
      </c>
      <c r="E45" s="112" t="s">
        <v>75</v>
      </c>
      <c r="F45" s="112" t="s">
        <v>8</v>
      </c>
      <c r="G45" s="112" t="s">
        <v>60</v>
      </c>
      <c r="H45" s="112" t="s">
        <v>114</v>
      </c>
      <c r="I45" s="109" t="s">
        <v>62</v>
      </c>
      <c r="J45" s="110">
        <f t="shared" ref="J45:K45" si="16">J46</f>
        <v>214.4</v>
      </c>
      <c r="K45" s="110">
        <f t="shared" si="16"/>
        <v>240.8</v>
      </c>
      <c r="L45" s="110">
        <f t="shared" ref="L45" si="17">L46</f>
        <v>308.2</v>
      </c>
    </row>
    <row r="46" spans="1:12" ht="38.25" x14ac:dyDescent="0.2">
      <c r="A46" s="98" t="s">
        <v>39</v>
      </c>
      <c r="B46" s="106" t="s">
        <v>139</v>
      </c>
      <c r="C46" s="106" t="s">
        <v>35</v>
      </c>
      <c r="D46" s="106" t="s">
        <v>50</v>
      </c>
      <c r="E46" s="112" t="s">
        <v>75</v>
      </c>
      <c r="F46" s="112" t="s">
        <v>8</v>
      </c>
      <c r="G46" s="112" t="s">
        <v>60</v>
      </c>
      <c r="H46" s="112" t="s">
        <v>114</v>
      </c>
      <c r="I46" s="109" t="s">
        <v>63</v>
      </c>
      <c r="J46" s="110">
        <v>214.4</v>
      </c>
      <c r="K46" s="110">
        <v>240.8</v>
      </c>
      <c r="L46" s="110">
        <v>308.2</v>
      </c>
    </row>
    <row r="47" spans="1:12" ht="45" customHeight="1" x14ac:dyDescent="0.2">
      <c r="A47" s="98" t="s">
        <v>170</v>
      </c>
      <c r="B47" s="106" t="s">
        <v>139</v>
      </c>
      <c r="C47" s="106" t="s">
        <v>35</v>
      </c>
      <c r="D47" s="106" t="s">
        <v>50</v>
      </c>
      <c r="E47" s="112" t="s">
        <v>75</v>
      </c>
      <c r="F47" s="112" t="s">
        <v>8</v>
      </c>
      <c r="G47" s="112" t="s">
        <v>60</v>
      </c>
      <c r="H47" s="112" t="s">
        <v>114</v>
      </c>
      <c r="I47" s="109" t="s">
        <v>64</v>
      </c>
      <c r="J47" s="110">
        <f t="shared" si="11"/>
        <v>3</v>
      </c>
      <c r="K47" s="110">
        <f t="shared" si="11"/>
        <v>3</v>
      </c>
      <c r="L47" s="110">
        <f t="shared" ref="L47" si="18">L48</f>
        <v>3</v>
      </c>
    </row>
    <row r="48" spans="1:12" ht="38.25" x14ac:dyDescent="0.2">
      <c r="A48" s="98" t="s">
        <v>42</v>
      </c>
      <c r="B48" s="106" t="s">
        <v>139</v>
      </c>
      <c r="C48" s="106" t="s">
        <v>35</v>
      </c>
      <c r="D48" s="106" t="s">
        <v>50</v>
      </c>
      <c r="E48" s="112" t="s">
        <v>75</v>
      </c>
      <c r="F48" s="112" t="s">
        <v>8</v>
      </c>
      <c r="G48" s="112" t="s">
        <v>60</v>
      </c>
      <c r="H48" s="112" t="s">
        <v>114</v>
      </c>
      <c r="I48" s="109" t="s">
        <v>65</v>
      </c>
      <c r="J48" s="110">
        <v>3</v>
      </c>
      <c r="K48" s="110">
        <v>3</v>
      </c>
      <c r="L48" s="110">
        <v>3</v>
      </c>
    </row>
    <row r="49" spans="1:12" ht="14.25" customHeight="1" x14ac:dyDescent="0.2">
      <c r="A49" s="101" t="s">
        <v>51</v>
      </c>
      <c r="B49" s="102" t="s">
        <v>139</v>
      </c>
      <c r="C49" s="107" t="s">
        <v>41</v>
      </c>
      <c r="D49" s="106"/>
      <c r="E49" s="112"/>
      <c r="F49" s="112"/>
      <c r="G49" s="112"/>
      <c r="H49" s="112"/>
      <c r="I49" s="109"/>
      <c r="J49" s="110">
        <f>J50+J56</f>
        <v>769</v>
      </c>
      <c r="K49" s="110">
        <f>K50</f>
        <v>428</v>
      </c>
      <c r="L49" s="110">
        <f>L50</f>
        <v>446</v>
      </c>
    </row>
    <row r="50" spans="1:12" ht="25.5" x14ac:dyDescent="0.2">
      <c r="A50" s="98" t="s">
        <v>53</v>
      </c>
      <c r="B50" s="106" t="s">
        <v>139</v>
      </c>
      <c r="C50" s="106" t="s">
        <v>41</v>
      </c>
      <c r="D50" s="106" t="s">
        <v>54</v>
      </c>
      <c r="E50" s="112"/>
      <c r="F50" s="112"/>
      <c r="G50" s="112"/>
      <c r="H50" s="112"/>
      <c r="I50" s="109"/>
      <c r="J50" s="110">
        <f t="shared" ref="J50:K50" si="19">J51</f>
        <v>754</v>
      </c>
      <c r="K50" s="110">
        <f t="shared" si="19"/>
        <v>428</v>
      </c>
      <c r="L50" s="110">
        <f t="shared" ref="L50" si="20">L51</f>
        <v>446</v>
      </c>
    </row>
    <row r="51" spans="1:12" ht="87.75" customHeight="1" x14ac:dyDescent="0.2">
      <c r="A51" s="116" t="s">
        <v>166</v>
      </c>
      <c r="B51" s="106" t="s">
        <v>139</v>
      </c>
      <c r="C51" s="106" t="s">
        <v>41</v>
      </c>
      <c r="D51" s="106" t="s">
        <v>54</v>
      </c>
      <c r="E51" s="112" t="s">
        <v>168</v>
      </c>
      <c r="F51" s="112"/>
      <c r="G51" s="112"/>
      <c r="H51" s="112"/>
      <c r="I51" s="109"/>
      <c r="J51" s="110">
        <f t="shared" ref="J51:K51" si="21">J53</f>
        <v>754</v>
      </c>
      <c r="K51" s="110">
        <f t="shared" si="21"/>
        <v>428</v>
      </c>
      <c r="L51" s="110">
        <f t="shared" ref="L51" si="22">L53</f>
        <v>446</v>
      </c>
    </row>
    <row r="52" spans="1:12" ht="61.5" customHeight="1" x14ac:dyDescent="0.2">
      <c r="A52" s="116" t="s">
        <v>159</v>
      </c>
      <c r="B52" s="106" t="s">
        <v>139</v>
      </c>
      <c r="C52" s="106" t="s">
        <v>41</v>
      </c>
      <c r="D52" s="106" t="s">
        <v>54</v>
      </c>
      <c r="E52" s="112" t="s">
        <v>168</v>
      </c>
      <c r="F52" s="112" t="s">
        <v>76</v>
      </c>
      <c r="G52" s="112" t="s">
        <v>33</v>
      </c>
      <c r="H52" s="112"/>
      <c r="I52" s="109"/>
      <c r="J52" s="110">
        <f t="shared" ref="J52:K54" si="23">J53</f>
        <v>754</v>
      </c>
      <c r="K52" s="110">
        <f t="shared" si="23"/>
        <v>428</v>
      </c>
      <c r="L52" s="110">
        <f t="shared" ref="L52" si="24">L53</f>
        <v>446</v>
      </c>
    </row>
    <row r="53" spans="1:12" ht="293.25" customHeight="1" x14ac:dyDescent="0.2">
      <c r="A53" s="117" t="s">
        <v>202</v>
      </c>
      <c r="B53" s="106" t="s">
        <v>139</v>
      </c>
      <c r="C53" s="106" t="s">
        <v>41</v>
      </c>
      <c r="D53" s="106" t="s">
        <v>54</v>
      </c>
      <c r="E53" s="112" t="s">
        <v>168</v>
      </c>
      <c r="F53" s="112" t="s">
        <v>76</v>
      </c>
      <c r="G53" s="112" t="s">
        <v>33</v>
      </c>
      <c r="H53" s="112" t="s">
        <v>185</v>
      </c>
      <c r="I53" s="109"/>
      <c r="J53" s="110">
        <f t="shared" si="23"/>
        <v>754</v>
      </c>
      <c r="K53" s="110">
        <f t="shared" si="23"/>
        <v>428</v>
      </c>
      <c r="L53" s="110">
        <f t="shared" ref="L53" si="25">L54</f>
        <v>446</v>
      </c>
    </row>
    <row r="54" spans="1:12" ht="39" customHeight="1" x14ac:dyDescent="0.2">
      <c r="A54" s="98" t="s">
        <v>170</v>
      </c>
      <c r="B54" s="106" t="s">
        <v>139</v>
      </c>
      <c r="C54" s="106" t="s">
        <v>41</v>
      </c>
      <c r="D54" s="106" t="s">
        <v>54</v>
      </c>
      <c r="E54" s="112" t="s">
        <v>168</v>
      </c>
      <c r="F54" s="112" t="s">
        <v>76</v>
      </c>
      <c r="G54" s="112" t="s">
        <v>33</v>
      </c>
      <c r="H54" s="112" t="s">
        <v>185</v>
      </c>
      <c r="I54" s="109" t="s">
        <v>64</v>
      </c>
      <c r="J54" s="110">
        <f t="shared" si="23"/>
        <v>754</v>
      </c>
      <c r="K54" s="110">
        <f t="shared" si="23"/>
        <v>428</v>
      </c>
      <c r="L54" s="110">
        <f t="shared" ref="L54" si="26">L55</f>
        <v>446</v>
      </c>
    </row>
    <row r="55" spans="1:12" ht="38.25" x14ac:dyDescent="0.2">
      <c r="A55" s="98" t="s">
        <v>42</v>
      </c>
      <c r="B55" s="106" t="s">
        <v>139</v>
      </c>
      <c r="C55" s="106" t="s">
        <v>41</v>
      </c>
      <c r="D55" s="106" t="s">
        <v>54</v>
      </c>
      <c r="E55" s="112" t="s">
        <v>168</v>
      </c>
      <c r="F55" s="112" t="s">
        <v>76</v>
      </c>
      <c r="G55" s="112" t="s">
        <v>33</v>
      </c>
      <c r="H55" s="112" t="s">
        <v>185</v>
      </c>
      <c r="I55" s="109" t="s">
        <v>65</v>
      </c>
      <c r="J55" s="110">
        <v>754</v>
      </c>
      <c r="K55" s="110">
        <v>428</v>
      </c>
      <c r="L55" s="110">
        <v>446</v>
      </c>
    </row>
    <row r="56" spans="1:12" ht="25.5" x14ac:dyDescent="0.2">
      <c r="A56" s="98" t="s">
        <v>196</v>
      </c>
      <c r="B56" s="106" t="s">
        <v>139</v>
      </c>
      <c r="C56" s="106" t="s">
        <v>41</v>
      </c>
      <c r="D56" s="106" t="s">
        <v>20</v>
      </c>
      <c r="E56" s="112"/>
      <c r="F56" s="112"/>
      <c r="G56" s="112"/>
      <c r="H56" s="112"/>
      <c r="I56" s="109"/>
      <c r="J56" s="110">
        <f>J57</f>
        <v>15</v>
      </c>
      <c r="K56" s="110"/>
      <c r="L56" s="110"/>
    </row>
    <row r="57" spans="1:12" ht="77.25" customHeight="1" x14ac:dyDescent="0.2">
      <c r="A57" s="98" t="str">
        <f>A42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57" s="106" t="s">
        <v>139</v>
      </c>
      <c r="C57" s="106" t="s">
        <v>41</v>
      </c>
      <c r="D57" s="106" t="s">
        <v>20</v>
      </c>
      <c r="E57" s="112" t="s">
        <v>75</v>
      </c>
      <c r="F57" s="112"/>
      <c r="G57" s="112"/>
      <c r="H57" s="112"/>
      <c r="I57" s="109"/>
      <c r="J57" s="110">
        <f>J58</f>
        <v>15</v>
      </c>
      <c r="K57" s="110"/>
      <c r="L57" s="110"/>
    </row>
    <row r="58" spans="1:12" ht="78" customHeight="1" x14ac:dyDescent="0.2">
      <c r="A58" s="98" t="str">
        <f>A43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58" s="106" t="s">
        <v>139</v>
      </c>
      <c r="C58" s="106" t="s">
        <v>41</v>
      </c>
      <c r="D58" s="106" t="s">
        <v>20</v>
      </c>
      <c r="E58" s="112" t="s">
        <v>75</v>
      </c>
      <c r="F58" s="112" t="s">
        <v>8</v>
      </c>
      <c r="G58" s="112"/>
      <c r="H58" s="112"/>
      <c r="I58" s="109"/>
      <c r="J58" s="110">
        <f>J59</f>
        <v>15</v>
      </c>
      <c r="K58" s="110"/>
      <c r="L58" s="110"/>
    </row>
    <row r="59" spans="1:12" ht="25.5" x14ac:dyDescent="0.2">
      <c r="A59" s="98" t="s">
        <v>197</v>
      </c>
      <c r="B59" s="106" t="s">
        <v>139</v>
      </c>
      <c r="C59" s="106" t="s">
        <v>41</v>
      </c>
      <c r="D59" s="106" t="s">
        <v>20</v>
      </c>
      <c r="E59" s="112" t="s">
        <v>75</v>
      </c>
      <c r="F59" s="112" t="s">
        <v>8</v>
      </c>
      <c r="G59" s="112" t="s">
        <v>60</v>
      </c>
      <c r="H59" s="112" t="s">
        <v>195</v>
      </c>
      <c r="I59" s="109"/>
      <c r="J59" s="110">
        <f>J60</f>
        <v>15</v>
      </c>
      <c r="K59" s="110"/>
      <c r="L59" s="110"/>
    </row>
    <row r="60" spans="1:12" ht="39" customHeight="1" x14ac:dyDescent="0.2">
      <c r="A60" s="98" t="str">
        <f>A54</f>
        <v>Закупка товаров, работ и услуг для обеспечения государственных (муниципальных) нужд</v>
      </c>
      <c r="B60" s="106" t="s">
        <v>139</v>
      </c>
      <c r="C60" s="106" t="s">
        <v>41</v>
      </c>
      <c r="D60" s="106" t="s">
        <v>20</v>
      </c>
      <c r="E60" s="112" t="s">
        <v>75</v>
      </c>
      <c r="F60" s="112" t="s">
        <v>8</v>
      </c>
      <c r="G60" s="112" t="s">
        <v>60</v>
      </c>
      <c r="H60" s="112" t="s">
        <v>195</v>
      </c>
      <c r="I60" s="109" t="s">
        <v>64</v>
      </c>
      <c r="J60" s="110">
        <f>J61</f>
        <v>15</v>
      </c>
      <c r="K60" s="110"/>
      <c r="L60" s="110"/>
    </row>
    <row r="61" spans="1:12" ht="39" customHeight="1" x14ac:dyDescent="0.2">
      <c r="A61" s="98" t="str">
        <f>A55</f>
        <v>Иные закупки товаров, работ и услуг для обеспечения государственных (муниципальных) нужд</v>
      </c>
      <c r="B61" s="106" t="s">
        <v>139</v>
      </c>
      <c r="C61" s="106" t="s">
        <v>41</v>
      </c>
      <c r="D61" s="106" t="s">
        <v>20</v>
      </c>
      <c r="E61" s="112" t="s">
        <v>75</v>
      </c>
      <c r="F61" s="112" t="s">
        <v>8</v>
      </c>
      <c r="G61" s="112" t="s">
        <v>60</v>
      </c>
      <c r="H61" s="112" t="s">
        <v>195</v>
      </c>
      <c r="I61" s="109" t="s">
        <v>65</v>
      </c>
      <c r="J61" s="110">
        <v>15</v>
      </c>
      <c r="K61" s="110"/>
      <c r="L61" s="110"/>
    </row>
    <row r="62" spans="1:12" ht="15.75" customHeight="1" x14ac:dyDescent="0.2">
      <c r="A62" s="101" t="s">
        <v>55</v>
      </c>
      <c r="B62" s="102" t="s">
        <v>139</v>
      </c>
      <c r="C62" s="102" t="s">
        <v>46</v>
      </c>
      <c r="D62" s="106"/>
      <c r="E62" s="112"/>
      <c r="F62" s="112"/>
      <c r="G62" s="112"/>
      <c r="H62" s="112"/>
      <c r="I62" s="109"/>
      <c r="J62" s="110">
        <f>J69+J63</f>
        <v>809.4</v>
      </c>
      <c r="K62" s="110">
        <f t="shared" ref="K62" si="27">K69</f>
        <v>103.8</v>
      </c>
      <c r="L62" s="110">
        <f t="shared" ref="L62" si="28">L69</f>
        <v>150</v>
      </c>
    </row>
    <row r="63" spans="1:12" ht="15.75" customHeight="1" x14ac:dyDescent="0.2">
      <c r="A63" s="98" t="s">
        <v>199</v>
      </c>
      <c r="B63" s="106" t="s">
        <v>139</v>
      </c>
      <c r="C63" s="106" t="s">
        <v>46</v>
      </c>
      <c r="D63" s="106" t="s">
        <v>35</v>
      </c>
      <c r="E63" s="112"/>
      <c r="F63" s="112"/>
      <c r="G63" s="112"/>
      <c r="H63" s="112"/>
      <c r="I63" s="109"/>
      <c r="J63" s="110">
        <f>J64</f>
        <v>300</v>
      </c>
      <c r="K63" s="110"/>
      <c r="L63" s="110"/>
    </row>
    <row r="64" spans="1:12" ht="76.5" customHeight="1" x14ac:dyDescent="0.2">
      <c r="A64" s="98" t="str">
        <f>A70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64" s="106" t="s">
        <v>139</v>
      </c>
      <c r="C64" s="106" t="s">
        <v>46</v>
      </c>
      <c r="D64" s="106" t="s">
        <v>35</v>
      </c>
      <c r="E64" s="112" t="s">
        <v>17</v>
      </c>
      <c r="F64" s="112"/>
      <c r="G64" s="112"/>
      <c r="H64" s="112"/>
      <c r="I64" s="109"/>
      <c r="J64" s="110">
        <f>J65</f>
        <v>300</v>
      </c>
      <c r="K64" s="110"/>
      <c r="L64" s="110"/>
    </row>
    <row r="65" spans="1:12" ht="40.5" customHeight="1" x14ac:dyDescent="0.2">
      <c r="A65" s="99" t="s">
        <v>200</v>
      </c>
      <c r="B65" s="106" t="s">
        <v>139</v>
      </c>
      <c r="C65" s="106" t="s">
        <v>46</v>
      </c>
      <c r="D65" s="106" t="s">
        <v>35</v>
      </c>
      <c r="E65" s="112" t="s">
        <v>17</v>
      </c>
      <c r="F65" s="112" t="s">
        <v>76</v>
      </c>
      <c r="G65" s="112" t="s">
        <v>17</v>
      </c>
      <c r="H65" s="112"/>
      <c r="I65" s="109"/>
      <c r="J65" s="110">
        <f>J66</f>
        <v>300</v>
      </c>
      <c r="K65" s="110"/>
      <c r="L65" s="110"/>
    </row>
    <row r="66" spans="1:12" ht="28.5" customHeight="1" x14ac:dyDescent="0.2">
      <c r="A66" s="100" t="str">
        <f>'[2]Приложение 3'!$A$87</f>
        <v>Меропрмятия в облости жилищно-коммунального хозяйства</v>
      </c>
      <c r="B66" s="106" t="s">
        <v>139</v>
      </c>
      <c r="C66" s="106" t="s">
        <v>46</v>
      </c>
      <c r="D66" s="106" t="s">
        <v>35</v>
      </c>
      <c r="E66" s="112" t="s">
        <v>17</v>
      </c>
      <c r="F66" s="112" t="s">
        <v>76</v>
      </c>
      <c r="G66" s="112" t="s">
        <v>17</v>
      </c>
      <c r="H66" s="112" t="s">
        <v>198</v>
      </c>
      <c r="I66" s="109"/>
      <c r="J66" s="110">
        <f>J67</f>
        <v>300</v>
      </c>
      <c r="K66" s="110"/>
      <c r="L66" s="110"/>
    </row>
    <row r="67" spans="1:12" ht="45.75" customHeight="1" x14ac:dyDescent="0.2">
      <c r="A67" s="98" t="str">
        <f>A60</f>
        <v>Закупка товаров, работ и услуг для обеспечения государственных (муниципальных) нужд</v>
      </c>
      <c r="B67" s="106" t="s">
        <v>139</v>
      </c>
      <c r="C67" s="106" t="s">
        <v>46</v>
      </c>
      <c r="D67" s="106" t="s">
        <v>35</v>
      </c>
      <c r="E67" s="112" t="s">
        <v>17</v>
      </c>
      <c r="F67" s="112" t="s">
        <v>76</v>
      </c>
      <c r="G67" s="112" t="s">
        <v>17</v>
      </c>
      <c r="H67" s="112" t="s">
        <v>198</v>
      </c>
      <c r="I67" s="109" t="s">
        <v>64</v>
      </c>
      <c r="J67" s="110">
        <f>J68</f>
        <v>300</v>
      </c>
      <c r="K67" s="110"/>
      <c r="L67" s="110"/>
    </row>
    <row r="68" spans="1:12" ht="40.5" customHeight="1" x14ac:dyDescent="0.2">
      <c r="A68" s="98" t="str">
        <f>A61</f>
        <v>Иные закупки товаров, работ и услуг для обеспечения государственных (муниципальных) нужд</v>
      </c>
      <c r="B68" s="106" t="s">
        <v>139</v>
      </c>
      <c r="C68" s="106" t="s">
        <v>46</v>
      </c>
      <c r="D68" s="106" t="s">
        <v>35</v>
      </c>
      <c r="E68" s="112" t="s">
        <v>17</v>
      </c>
      <c r="F68" s="112" t="s">
        <v>76</v>
      </c>
      <c r="G68" s="112" t="s">
        <v>17</v>
      </c>
      <c r="H68" s="112" t="s">
        <v>198</v>
      </c>
      <c r="I68" s="109" t="s">
        <v>65</v>
      </c>
      <c r="J68" s="110">
        <v>300</v>
      </c>
      <c r="K68" s="110"/>
      <c r="L68" s="110"/>
    </row>
    <row r="69" spans="1:12" x14ac:dyDescent="0.2">
      <c r="A69" s="99" t="s">
        <v>61</v>
      </c>
      <c r="B69" s="106" t="s">
        <v>139</v>
      </c>
      <c r="C69" s="106" t="s">
        <v>46</v>
      </c>
      <c r="D69" s="106" t="s">
        <v>50</v>
      </c>
      <c r="E69" s="112"/>
      <c r="F69" s="112"/>
      <c r="G69" s="112"/>
      <c r="H69" s="112"/>
      <c r="I69" s="106"/>
      <c r="J69" s="110">
        <f>J70</f>
        <v>509.4</v>
      </c>
      <c r="K69" s="110">
        <f>K70</f>
        <v>103.8</v>
      </c>
      <c r="L69" s="110">
        <f>L70</f>
        <v>150</v>
      </c>
    </row>
    <row r="70" spans="1:12" ht="75" customHeight="1" x14ac:dyDescent="0.2">
      <c r="A70" s="99" t="s">
        <v>169</v>
      </c>
      <c r="B70" s="106" t="s">
        <v>139</v>
      </c>
      <c r="C70" s="106" t="s">
        <v>46</v>
      </c>
      <c r="D70" s="106" t="s">
        <v>50</v>
      </c>
      <c r="E70" s="112" t="s">
        <v>17</v>
      </c>
      <c r="F70" s="112"/>
      <c r="G70" s="112"/>
      <c r="H70" s="112"/>
      <c r="I70" s="106"/>
      <c r="J70" s="110">
        <f>J75+J71</f>
        <v>509.4</v>
      </c>
      <c r="K70" s="110">
        <f>K75+K71</f>
        <v>103.8</v>
      </c>
      <c r="L70" s="110">
        <f>L75+L71</f>
        <v>150</v>
      </c>
    </row>
    <row r="71" spans="1:12" ht="23.25" customHeight="1" x14ac:dyDescent="0.2">
      <c r="A71" s="98" t="s">
        <v>172</v>
      </c>
      <c r="B71" s="106" t="s">
        <v>139</v>
      </c>
      <c r="C71" s="106" t="s">
        <v>46</v>
      </c>
      <c r="D71" s="106" t="s">
        <v>50</v>
      </c>
      <c r="E71" s="112" t="s">
        <v>17</v>
      </c>
      <c r="F71" s="112" t="s">
        <v>76</v>
      </c>
      <c r="G71" s="112" t="s">
        <v>141</v>
      </c>
      <c r="H71" s="112"/>
      <c r="I71" s="106"/>
      <c r="J71" s="110">
        <f>J72</f>
        <v>377.4</v>
      </c>
      <c r="K71" s="110">
        <f>K72</f>
        <v>10</v>
      </c>
      <c r="L71" s="110">
        <f>L72</f>
        <v>10</v>
      </c>
    </row>
    <row r="72" spans="1:12" ht="25.5" customHeight="1" x14ac:dyDescent="0.2">
      <c r="A72" s="99" t="s">
        <v>118</v>
      </c>
      <c r="B72" s="106" t="s">
        <v>139</v>
      </c>
      <c r="C72" s="106" t="s">
        <v>46</v>
      </c>
      <c r="D72" s="106" t="s">
        <v>50</v>
      </c>
      <c r="E72" s="112" t="s">
        <v>17</v>
      </c>
      <c r="F72" s="112" t="s">
        <v>76</v>
      </c>
      <c r="G72" s="112" t="s">
        <v>141</v>
      </c>
      <c r="H72" s="112" t="s">
        <v>117</v>
      </c>
      <c r="I72" s="106"/>
      <c r="J72" s="110">
        <f>J73</f>
        <v>377.4</v>
      </c>
      <c r="K72" s="110">
        <f t="shared" ref="K72" si="29">K73</f>
        <v>10</v>
      </c>
      <c r="L72" s="110">
        <f t="shared" ref="L72:L73" si="30">L73</f>
        <v>10</v>
      </c>
    </row>
    <row r="73" spans="1:12" ht="37.5" customHeight="1" x14ac:dyDescent="0.2">
      <c r="A73" s="98" t="s">
        <v>170</v>
      </c>
      <c r="B73" s="106" t="s">
        <v>139</v>
      </c>
      <c r="C73" s="106" t="s">
        <v>46</v>
      </c>
      <c r="D73" s="106" t="s">
        <v>50</v>
      </c>
      <c r="E73" s="112" t="s">
        <v>17</v>
      </c>
      <c r="F73" s="112" t="s">
        <v>76</v>
      </c>
      <c r="G73" s="112" t="s">
        <v>141</v>
      </c>
      <c r="H73" s="112" t="s">
        <v>117</v>
      </c>
      <c r="I73" s="106" t="s">
        <v>64</v>
      </c>
      <c r="J73" s="110">
        <f t="shared" ref="J73" si="31">J74</f>
        <v>377.4</v>
      </c>
      <c r="K73" s="110">
        <f>K74</f>
        <v>10</v>
      </c>
      <c r="L73" s="110">
        <f t="shared" si="30"/>
        <v>10</v>
      </c>
    </row>
    <row r="74" spans="1:12" ht="40.5" customHeight="1" x14ac:dyDescent="0.2">
      <c r="A74" s="98" t="s">
        <v>42</v>
      </c>
      <c r="B74" s="106" t="s">
        <v>139</v>
      </c>
      <c r="C74" s="106" t="s">
        <v>46</v>
      </c>
      <c r="D74" s="106" t="s">
        <v>50</v>
      </c>
      <c r="E74" s="112" t="s">
        <v>17</v>
      </c>
      <c r="F74" s="112" t="s">
        <v>76</v>
      </c>
      <c r="G74" s="112" t="s">
        <v>141</v>
      </c>
      <c r="H74" s="112" t="s">
        <v>117</v>
      </c>
      <c r="I74" s="106" t="s">
        <v>65</v>
      </c>
      <c r="J74" s="110">
        <v>377.4</v>
      </c>
      <c r="K74" s="110">
        <v>10</v>
      </c>
      <c r="L74" s="110">
        <v>10</v>
      </c>
    </row>
    <row r="75" spans="1:12" ht="23.25" customHeight="1" x14ac:dyDescent="0.2">
      <c r="A75" s="118" t="s">
        <v>164</v>
      </c>
      <c r="B75" s="106" t="s">
        <v>139</v>
      </c>
      <c r="C75" s="106" t="s">
        <v>46</v>
      </c>
      <c r="D75" s="106" t="s">
        <v>50</v>
      </c>
      <c r="E75" s="112" t="s">
        <v>17</v>
      </c>
      <c r="F75" s="112" t="s">
        <v>76</v>
      </c>
      <c r="G75" s="112" t="s">
        <v>140</v>
      </c>
      <c r="H75" s="112"/>
      <c r="I75" s="106"/>
      <c r="J75" s="110">
        <f>J76</f>
        <v>132</v>
      </c>
      <c r="K75" s="110">
        <f>K76</f>
        <v>93.8</v>
      </c>
      <c r="L75" s="110">
        <f>L76</f>
        <v>140</v>
      </c>
    </row>
    <row r="76" spans="1:12" x14ac:dyDescent="0.2">
      <c r="A76" s="99" t="s">
        <v>116</v>
      </c>
      <c r="B76" s="106" t="s">
        <v>139</v>
      </c>
      <c r="C76" s="106" t="s">
        <v>46</v>
      </c>
      <c r="D76" s="106" t="s">
        <v>50</v>
      </c>
      <c r="E76" s="112" t="s">
        <v>17</v>
      </c>
      <c r="F76" s="112" t="s">
        <v>76</v>
      </c>
      <c r="G76" s="112" t="s">
        <v>140</v>
      </c>
      <c r="H76" s="112" t="s">
        <v>115</v>
      </c>
      <c r="I76" s="106"/>
      <c r="J76" s="110">
        <f t="shared" ref="J76:K77" si="32">J77</f>
        <v>132</v>
      </c>
      <c r="K76" s="110">
        <f t="shared" si="32"/>
        <v>93.8</v>
      </c>
      <c r="L76" s="110">
        <f t="shared" ref="L76:L77" si="33">L77</f>
        <v>140</v>
      </c>
    </row>
    <row r="77" spans="1:12" ht="38.25" customHeight="1" x14ac:dyDescent="0.2">
      <c r="A77" s="98" t="s">
        <v>170</v>
      </c>
      <c r="B77" s="106" t="s">
        <v>139</v>
      </c>
      <c r="C77" s="106" t="s">
        <v>46</v>
      </c>
      <c r="D77" s="106" t="s">
        <v>50</v>
      </c>
      <c r="E77" s="112" t="s">
        <v>17</v>
      </c>
      <c r="F77" s="112" t="s">
        <v>76</v>
      </c>
      <c r="G77" s="112" t="s">
        <v>140</v>
      </c>
      <c r="H77" s="112" t="s">
        <v>115</v>
      </c>
      <c r="I77" s="106" t="s">
        <v>64</v>
      </c>
      <c r="J77" s="110">
        <f t="shared" si="32"/>
        <v>132</v>
      </c>
      <c r="K77" s="110">
        <f t="shared" si="32"/>
        <v>93.8</v>
      </c>
      <c r="L77" s="110">
        <f t="shared" si="33"/>
        <v>140</v>
      </c>
    </row>
    <row r="78" spans="1:12" ht="38.25" x14ac:dyDescent="0.2">
      <c r="A78" s="98" t="s">
        <v>42</v>
      </c>
      <c r="B78" s="106" t="s">
        <v>139</v>
      </c>
      <c r="C78" s="106" t="s">
        <v>46</v>
      </c>
      <c r="D78" s="106" t="s">
        <v>50</v>
      </c>
      <c r="E78" s="112" t="s">
        <v>17</v>
      </c>
      <c r="F78" s="112" t="s">
        <v>76</v>
      </c>
      <c r="G78" s="112" t="s">
        <v>140</v>
      </c>
      <c r="H78" s="112" t="s">
        <v>115</v>
      </c>
      <c r="I78" s="106" t="s">
        <v>65</v>
      </c>
      <c r="J78" s="110">
        <v>132</v>
      </c>
      <c r="K78" s="110">
        <v>93.8</v>
      </c>
      <c r="L78" s="110">
        <v>140</v>
      </c>
    </row>
    <row r="79" spans="1:12" x14ac:dyDescent="0.2">
      <c r="A79" s="101" t="s">
        <v>56</v>
      </c>
      <c r="B79" s="102" t="s">
        <v>139</v>
      </c>
      <c r="C79" s="107" t="s">
        <v>17</v>
      </c>
      <c r="D79" s="106"/>
      <c r="E79" s="112"/>
      <c r="F79" s="112"/>
      <c r="G79" s="112"/>
      <c r="H79" s="112"/>
      <c r="I79" s="109"/>
      <c r="J79" s="113">
        <f t="shared" ref="J79:K84" si="34">J80</f>
        <v>55.4</v>
      </c>
      <c r="K79" s="110">
        <f t="shared" si="34"/>
        <v>55.3</v>
      </c>
      <c r="L79" s="110">
        <f t="shared" ref="L79:L84" si="35">L80</f>
        <v>55.3</v>
      </c>
    </row>
    <row r="80" spans="1:12" x14ac:dyDescent="0.2">
      <c r="A80" s="98" t="s">
        <v>57</v>
      </c>
      <c r="B80" s="106" t="s">
        <v>139</v>
      </c>
      <c r="C80" s="106" t="s">
        <v>17</v>
      </c>
      <c r="D80" s="106" t="s">
        <v>33</v>
      </c>
      <c r="E80" s="112"/>
      <c r="F80" s="112"/>
      <c r="G80" s="112"/>
      <c r="H80" s="112"/>
      <c r="I80" s="109"/>
      <c r="J80" s="110">
        <f t="shared" si="34"/>
        <v>55.4</v>
      </c>
      <c r="K80" s="110">
        <f t="shared" si="34"/>
        <v>55.3</v>
      </c>
      <c r="L80" s="110">
        <f t="shared" si="35"/>
        <v>55.3</v>
      </c>
    </row>
    <row r="81" spans="1:12" ht="64.5" customHeight="1" x14ac:dyDescent="0.2">
      <c r="A81" s="98" t="s">
        <v>160</v>
      </c>
      <c r="B81" s="106" t="s">
        <v>139</v>
      </c>
      <c r="C81" s="106" t="s">
        <v>17</v>
      </c>
      <c r="D81" s="106" t="s">
        <v>33</v>
      </c>
      <c r="E81" s="112" t="s">
        <v>75</v>
      </c>
      <c r="F81" s="112"/>
      <c r="G81" s="112"/>
      <c r="H81" s="112"/>
      <c r="I81" s="109"/>
      <c r="J81" s="110">
        <f t="shared" si="34"/>
        <v>55.4</v>
      </c>
      <c r="K81" s="110">
        <f t="shared" si="34"/>
        <v>55.3</v>
      </c>
      <c r="L81" s="110">
        <f t="shared" si="35"/>
        <v>55.3</v>
      </c>
    </row>
    <row r="82" spans="1:12" ht="76.5" customHeight="1" x14ac:dyDescent="0.2">
      <c r="A82" s="98" t="s">
        <v>161</v>
      </c>
      <c r="B82" s="106" t="s">
        <v>139</v>
      </c>
      <c r="C82" s="106" t="s">
        <v>17</v>
      </c>
      <c r="D82" s="106" t="s">
        <v>33</v>
      </c>
      <c r="E82" s="112" t="s">
        <v>75</v>
      </c>
      <c r="F82" s="112" t="s">
        <v>8</v>
      </c>
      <c r="G82" s="112"/>
      <c r="H82" s="112"/>
      <c r="I82" s="109"/>
      <c r="J82" s="110">
        <f>J83</f>
        <v>55.4</v>
      </c>
      <c r="K82" s="110">
        <f>K83</f>
        <v>55.3</v>
      </c>
      <c r="L82" s="110">
        <f>L83</f>
        <v>55.3</v>
      </c>
    </row>
    <row r="83" spans="1:12" ht="25.5" x14ac:dyDescent="0.2">
      <c r="A83" s="98" t="s">
        <v>58</v>
      </c>
      <c r="B83" s="106" t="s">
        <v>139</v>
      </c>
      <c r="C83" s="106" t="s">
        <v>17</v>
      </c>
      <c r="D83" s="106" t="s">
        <v>33</v>
      </c>
      <c r="E83" s="112" t="s">
        <v>75</v>
      </c>
      <c r="F83" s="112" t="s">
        <v>8</v>
      </c>
      <c r="G83" s="112" t="s">
        <v>60</v>
      </c>
      <c r="H83" s="112" t="s">
        <v>78</v>
      </c>
      <c r="I83" s="109"/>
      <c r="J83" s="110">
        <f t="shared" si="34"/>
        <v>55.4</v>
      </c>
      <c r="K83" s="110">
        <f t="shared" si="34"/>
        <v>55.3</v>
      </c>
      <c r="L83" s="110">
        <f t="shared" si="35"/>
        <v>55.3</v>
      </c>
    </row>
    <row r="84" spans="1:12" ht="25.5" x14ac:dyDescent="0.2">
      <c r="A84" s="98" t="s">
        <v>52</v>
      </c>
      <c r="B84" s="106" t="s">
        <v>139</v>
      </c>
      <c r="C84" s="106" t="s">
        <v>17</v>
      </c>
      <c r="D84" s="106" t="s">
        <v>33</v>
      </c>
      <c r="E84" s="112" t="s">
        <v>75</v>
      </c>
      <c r="F84" s="112" t="s">
        <v>8</v>
      </c>
      <c r="G84" s="112" t="s">
        <v>60</v>
      </c>
      <c r="H84" s="112" t="s">
        <v>78</v>
      </c>
      <c r="I84" s="109" t="s">
        <v>69</v>
      </c>
      <c r="J84" s="110">
        <f t="shared" si="34"/>
        <v>55.4</v>
      </c>
      <c r="K84" s="110">
        <f t="shared" si="34"/>
        <v>55.3</v>
      </c>
      <c r="L84" s="110">
        <f t="shared" si="35"/>
        <v>55.3</v>
      </c>
    </row>
    <row r="85" spans="1:12" ht="25.5" x14ac:dyDescent="0.2">
      <c r="A85" s="119" t="s">
        <v>59</v>
      </c>
      <c r="B85" s="120" t="s">
        <v>139</v>
      </c>
      <c r="C85" s="120" t="s">
        <v>17</v>
      </c>
      <c r="D85" s="120" t="s">
        <v>33</v>
      </c>
      <c r="E85" s="121" t="s">
        <v>75</v>
      </c>
      <c r="F85" s="121" t="s">
        <v>8</v>
      </c>
      <c r="G85" s="121" t="s">
        <v>60</v>
      </c>
      <c r="H85" s="121" t="s">
        <v>78</v>
      </c>
      <c r="I85" s="122" t="s">
        <v>70</v>
      </c>
      <c r="J85" s="123">
        <v>55.4</v>
      </c>
      <c r="K85" s="123">
        <v>55.3</v>
      </c>
      <c r="L85" s="123">
        <v>55.3</v>
      </c>
    </row>
    <row r="86" spans="1:12" x14ac:dyDescent="0.2">
      <c r="A86" s="124" t="s">
        <v>176</v>
      </c>
      <c r="B86" s="106" t="s">
        <v>139</v>
      </c>
      <c r="C86" s="106" t="s">
        <v>142</v>
      </c>
      <c r="D86" s="106"/>
      <c r="E86" s="112"/>
      <c r="F86" s="112"/>
      <c r="G86" s="112"/>
      <c r="H86" s="112"/>
      <c r="I86" s="109"/>
      <c r="J86" s="125">
        <f t="shared" ref="J86:K91" si="36">J87</f>
        <v>0</v>
      </c>
      <c r="K86" s="125">
        <f t="shared" si="36"/>
        <v>28.6</v>
      </c>
      <c r="L86" s="125">
        <f t="shared" ref="L86:L91" si="37">L87</f>
        <v>58.7</v>
      </c>
    </row>
    <row r="87" spans="1:12" x14ac:dyDescent="0.2">
      <c r="A87" s="124" t="s">
        <v>176</v>
      </c>
      <c r="B87" s="106" t="s">
        <v>139</v>
      </c>
      <c r="C87" s="120" t="s">
        <v>142</v>
      </c>
      <c r="D87" s="120" t="s">
        <v>142</v>
      </c>
      <c r="E87" s="121"/>
      <c r="F87" s="121"/>
      <c r="G87" s="121"/>
      <c r="H87" s="121"/>
      <c r="I87" s="122"/>
      <c r="J87" s="125">
        <f t="shared" si="36"/>
        <v>0</v>
      </c>
      <c r="K87" s="125">
        <f t="shared" si="36"/>
        <v>28.6</v>
      </c>
      <c r="L87" s="125">
        <f t="shared" si="37"/>
        <v>58.7</v>
      </c>
    </row>
    <row r="88" spans="1:12" ht="64.5" customHeight="1" x14ac:dyDescent="0.2">
      <c r="A88" s="124" t="str">
        <f>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88" s="120" t="s">
        <v>139</v>
      </c>
      <c r="C88" s="106" t="s">
        <v>142</v>
      </c>
      <c r="D88" s="106" t="s">
        <v>142</v>
      </c>
      <c r="E88" s="112" t="s">
        <v>143</v>
      </c>
      <c r="F88" s="112"/>
      <c r="G88" s="112"/>
      <c r="H88" s="112"/>
      <c r="I88" s="109"/>
      <c r="J88" s="125">
        <f t="shared" si="36"/>
        <v>0</v>
      </c>
      <c r="K88" s="125">
        <f t="shared" si="36"/>
        <v>28.6</v>
      </c>
      <c r="L88" s="125">
        <f t="shared" si="37"/>
        <v>58.7</v>
      </c>
    </row>
    <row r="89" spans="1:12" x14ac:dyDescent="0.2">
      <c r="A89" s="124" t="s">
        <v>36</v>
      </c>
      <c r="B89" s="106" t="s">
        <v>139</v>
      </c>
      <c r="C89" s="106" t="s">
        <v>142</v>
      </c>
      <c r="D89" s="106" t="s">
        <v>142</v>
      </c>
      <c r="E89" s="112" t="s">
        <v>143</v>
      </c>
      <c r="F89" s="112" t="s">
        <v>8</v>
      </c>
      <c r="G89" s="112"/>
      <c r="H89" s="112"/>
      <c r="I89" s="109"/>
      <c r="J89" s="125">
        <f t="shared" si="36"/>
        <v>0</v>
      </c>
      <c r="K89" s="125">
        <f t="shared" si="36"/>
        <v>28.6</v>
      </c>
      <c r="L89" s="125">
        <f t="shared" si="37"/>
        <v>58.7</v>
      </c>
    </row>
    <row r="90" spans="1:12" x14ac:dyDescent="0.2">
      <c r="A90" s="124" t="s">
        <v>176</v>
      </c>
      <c r="B90" s="106" t="s">
        <v>139</v>
      </c>
      <c r="C90" s="120" t="s">
        <v>142</v>
      </c>
      <c r="D90" s="120" t="s">
        <v>142</v>
      </c>
      <c r="E90" s="121" t="s">
        <v>143</v>
      </c>
      <c r="F90" s="121" t="s">
        <v>8</v>
      </c>
      <c r="G90" s="121" t="s">
        <v>60</v>
      </c>
      <c r="H90" s="121" t="s">
        <v>144</v>
      </c>
      <c r="I90" s="122"/>
      <c r="J90" s="125">
        <f t="shared" si="36"/>
        <v>0</v>
      </c>
      <c r="K90" s="125">
        <f t="shared" si="36"/>
        <v>28.6</v>
      </c>
      <c r="L90" s="125">
        <f t="shared" si="37"/>
        <v>58.7</v>
      </c>
    </row>
    <row r="91" spans="1:12" x14ac:dyDescent="0.2">
      <c r="A91" s="124" t="s">
        <v>44</v>
      </c>
      <c r="B91" s="106" t="s">
        <v>139</v>
      </c>
      <c r="C91" s="120" t="s">
        <v>142</v>
      </c>
      <c r="D91" s="120" t="s">
        <v>142</v>
      </c>
      <c r="E91" s="121" t="s">
        <v>143</v>
      </c>
      <c r="F91" s="121" t="s">
        <v>8</v>
      </c>
      <c r="G91" s="121" t="s">
        <v>60</v>
      </c>
      <c r="H91" s="121" t="s">
        <v>144</v>
      </c>
      <c r="I91" s="122" t="s">
        <v>66</v>
      </c>
      <c r="J91" s="125">
        <f t="shared" si="36"/>
        <v>0</v>
      </c>
      <c r="K91" s="125">
        <f t="shared" si="36"/>
        <v>28.6</v>
      </c>
      <c r="L91" s="125">
        <f t="shared" si="37"/>
        <v>58.7</v>
      </c>
    </row>
    <row r="92" spans="1:12" x14ac:dyDescent="0.2">
      <c r="A92" s="124" t="s">
        <v>48</v>
      </c>
      <c r="B92" s="120" t="s">
        <v>139</v>
      </c>
      <c r="C92" s="120" t="s">
        <v>142</v>
      </c>
      <c r="D92" s="120" t="s">
        <v>142</v>
      </c>
      <c r="E92" s="121" t="s">
        <v>143</v>
      </c>
      <c r="F92" s="121" t="s">
        <v>8</v>
      </c>
      <c r="G92" s="121" t="s">
        <v>60</v>
      </c>
      <c r="H92" s="121" t="s">
        <v>144</v>
      </c>
      <c r="I92" s="122" t="s">
        <v>68</v>
      </c>
      <c r="J92" s="125">
        <v>0</v>
      </c>
      <c r="K92" s="125">
        <v>28.6</v>
      </c>
      <c r="L92" s="125">
        <v>58.7</v>
      </c>
    </row>
    <row r="93" spans="1:12" x14ac:dyDescent="0.2">
      <c r="E93" s="19"/>
      <c r="F93" s="19"/>
      <c r="G93" s="19"/>
      <c r="H93" s="19"/>
      <c r="I93" s="19"/>
    </row>
    <row r="94" spans="1:12" x14ac:dyDescent="0.2">
      <c r="E94" s="19"/>
      <c r="F94" s="19"/>
      <c r="G94" s="19"/>
      <c r="H94" s="19"/>
      <c r="I94" s="19"/>
    </row>
    <row r="95" spans="1:12" x14ac:dyDescent="0.2">
      <c r="E95" s="19"/>
      <c r="F95" s="19"/>
      <c r="G95" s="19"/>
      <c r="H95" s="19"/>
      <c r="I95" s="19"/>
    </row>
    <row r="96" spans="1:12" x14ac:dyDescent="0.2">
      <c r="E96" s="19"/>
      <c r="F96" s="19"/>
      <c r="G96" s="19"/>
      <c r="H96" s="19"/>
      <c r="I96" s="19"/>
    </row>
    <row r="97" spans="5:9" x14ac:dyDescent="0.2">
      <c r="E97" s="19"/>
      <c r="F97" s="19"/>
      <c r="G97" s="19"/>
      <c r="H97" s="19"/>
      <c r="I97" s="19"/>
    </row>
    <row r="98" spans="5:9" x14ac:dyDescent="0.2">
      <c r="E98" s="19"/>
      <c r="F98" s="19"/>
      <c r="G98" s="19"/>
      <c r="H98" s="19"/>
      <c r="I98" s="19"/>
    </row>
    <row r="99" spans="5:9" x14ac:dyDescent="0.2">
      <c r="E99" s="19"/>
      <c r="F99" s="19"/>
      <c r="G99" s="19"/>
      <c r="H99" s="19"/>
      <c r="I99" s="19"/>
    </row>
    <row r="100" spans="5:9" x14ac:dyDescent="0.2">
      <c r="E100" s="19"/>
      <c r="F100" s="19"/>
      <c r="G100" s="19"/>
      <c r="H100" s="19"/>
      <c r="I100" s="19"/>
    </row>
    <row r="101" spans="5:9" x14ac:dyDescent="0.2">
      <c r="E101" s="19"/>
      <c r="F101" s="19"/>
      <c r="G101" s="19"/>
      <c r="H101" s="19"/>
      <c r="I101" s="19"/>
    </row>
    <row r="102" spans="5:9" x14ac:dyDescent="0.2">
      <c r="E102" s="19"/>
      <c r="F102" s="19"/>
      <c r="G102" s="19"/>
      <c r="H102" s="19"/>
      <c r="I102" s="19"/>
    </row>
    <row r="103" spans="5:9" x14ac:dyDescent="0.2">
      <c r="E103" s="19"/>
      <c r="F103" s="19"/>
      <c r="G103" s="19"/>
      <c r="H103" s="19"/>
      <c r="I103" s="19"/>
    </row>
    <row r="104" spans="5:9" x14ac:dyDescent="0.2">
      <c r="E104" s="19"/>
      <c r="F104" s="19"/>
      <c r="G104" s="19"/>
      <c r="H104" s="19"/>
      <c r="I104" s="19"/>
    </row>
    <row r="105" spans="5:9" x14ac:dyDescent="0.2">
      <c r="E105" s="19"/>
      <c r="F105" s="19"/>
      <c r="G105" s="19"/>
      <c r="H105" s="19"/>
      <c r="I105" s="19"/>
    </row>
    <row r="106" spans="5:9" x14ac:dyDescent="0.2">
      <c r="E106" s="19"/>
      <c r="F106" s="19"/>
      <c r="G106" s="19"/>
      <c r="H106" s="19"/>
      <c r="I106" s="19"/>
    </row>
    <row r="107" spans="5:9" x14ac:dyDescent="0.2">
      <c r="E107" s="19"/>
      <c r="F107" s="19"/>
      <c r="G107" s="19"/>
      <c r="H107" s="19"/>
      <c r="I107" s="19"/>
    </row>
    <row r="108" spans="5:9" x14ac:dyDescent="0.2">
      <c r="E108" s="19"/>
      <c r="F108" s="19"/>
      <c r="G108" s="19"/>
      <c r="H108" s="19"/>
      <c r="I108" s="19"/>
    </row>
    <row r="109" spans="5:9" x14ac:dyDescent="0.2">
      <c r="E109" s="19"/>
      <c r="F109" s="19"/>
      <c r="G109" s="19"/>
      <c r="H109" s="19"/>
      <c r="I109" s="19"/>
    </row>
    <row r="110" spans="5:9" x14ac:dyDescent="0.2">
      <c r="E110" s="19"/>
      <c r="F110" s="19"/>
      <c r="G110" s="19"/>
      <c r="H110" s="19"/>
      <c r="I110" s="19"/>
    </row>
    <row r="111" spans="5:9" x14ac:dyDescent="0.2">
      <c r="E111" s="19"/>
      <c r="F111" s="19"/>
      <c r="G111" s="19"/>
      <c r="H111" s="19"/>
      <c r="I111" s="19"/>
    </row>
    <row r="112" spans="5:9" x14ac:dyDescent="0.2">
      <c r="E112" s="19"/>
      <c r="F112" s="19"/>
      <c r="G112" s="19"/>
      <c r="H112" s="19"/>
      <c r="I112" s="19"/>
    </row>
    <row r="113" spans="5:9" x14ac:dyDescent="0.2">
      <c r="E113" s="19"/>
      <c r="F113" s="19"/>
      <c r="G113" s="19"/>
      <c r="H113" s="19"/>
      <c r="I113" s="19"/>
    </row>
    <row r="114" spans="5:9" x14ac:dyDescent="0.2">
      <c r="E114" s="19"/>
      <c r="F114" s="19"/>
      <c r="G114" s="19"/>
      <c r="H114" s="19"/>
      <c r="I114" s="19"/>
    </row>
    <row r="115" spans="5:9" x14ac:dyDescent="0.2">
      <c r="E115" s="19"/>
      <c r="F115" s="19"/>
      <c r="G115" s="19"/>
      <c r="H115" s="19"/>
      <c r="I115" s="19"/>
    </row>
    <row r="116" spans="5:9" x14ac:dyDescent="0.2">
      <c r="E116" s="19"/>
      <c r="F116" s="19"/>
      <c r="G116" s="19"/>
      <c r="H116" s="19"/>
      <c r="I116" s="19"/>
    </row>
    <row r="117" spans="5:9" x14ac:dyDescent="0.2">
      <c r="E117" s="19"/>
      <c r="F117" s="19"/>
      <c r="G117" s="19"/>
      <c r="H117" s="19"/>
      <c r="I117" s="19"/>
    </row>
    <row r="118" spans="5:9" x14ac:dyDescent="0.2">
      <c r="E118" s="19"/>
      <c r="F118" s="19"/>
      <c r="G118" s="19"/>
      <c r="H118" s="19"/>
      <c r="I118" s="19"/>
    </row>
    <row r="119" spans="5:9" x14ac:dyDescent="0.2">
      <c r="E119" s="19"/>
      <c r="F119" s="19"/>
      <c r="G119" s="19"/>
      <c r="H119" s="19"/>
      <c r="I119" s="19"/>
    </row>
    <row r="120" spans="5:9" x14ac:dyDescent="0.2">
      <c r="E120" s="19"/>
      <c r="F120" s="19"/>
      <c r="G120" s="19"/>
      <c r="H120" s="19"/>
      <c r="I120" s="19"/>
    </row>
    <row r="121" spans="5:9" x14ac:dyDescent="0.2">
      <c r="E121" s="19"/>
      <c r="F121" s="19"/>
      <c r="G121" s="19"/>
      <c r="H121" s="19"/>
      <c r="I121" s="19"/>
    </row>
  </sheetData>
  <autoFilter ref="A1:L92" xr:uid="{00000000-0009-0000-0000-000002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FB27943F-B246-473A-A86E-7CAF1DFAF490}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 xr:uid="{21CD777B-6F99-410E-A8CE-A6F150DA27E4}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44">
    <cfRule type="expression" dxfId="12" priority="49" stopIfTrue="1">
      <formula>$F44=""</formula>
    </cfRule>
    <cfRule type="expression" dxfId="11" priority="50" stopIfTrue="1">
      <formula>#REF!&lt;&gt;""</formula>
    </cfRule>
    <cfRule type="expression" dxfId="10" priority="51" stopIfTrue="1">
      <formula>AND($G44="",$F44&lt;&gt;"")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92"/>
  <sheetViews>
    <sheetView tabSelected="1" view="pageBreakPreview" zoomScaleNormal="110" zoomScaleSheetLayoutView="100" workbookViewId="0">
      <selection activeCell="H1" sqref="H1:K1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61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43" t="s">
        <v>201</v>
      </c>
      <c r="I1" s="144"/>
      <c r="J1" s="144"/>
      <c r="K1" s="144"/>
    </row>
    <row r="2" spans="1:11" ht="126.75" customHeight="1" x14ac:dyDescent="0.2">
      <c r="A2" s="145" t="s">
        <v>190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</row>
    <row r="3" spans="1:11" ht="18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46" t="s">
        <v>1</v>
      </c>
      <c r="I3" s="146"/>
      <c r="J3" s="146"/>
      <c r="K3" s="146"/>
    </row>
    <row r="4" spans="1:11" ht="20.45" customHeight="1" x14ac:dyDescent="0.2">
      <c r="A4" s="4"/>
      <c r="B4" s="147" t="s">
        <v>3</v>
      </c>
      <c r="C4" s="147" t="s">
        <v>4</v>
      </c>
      <c r="D4" s="147" t="s">
        <v>5</v>
      </c>
      <c r="E4" s="147"/>
      <c r="F4" s="147"/>
      <c r="G4" s="147"/>
      <c r="H4" s="147" t="s">
        <v>6</v>
      </c>
      <c r="I4" s="147" t="s">
        <v>7</v>
      </c>
      <c r="J4" s="147"/>
      <c r="K4" s="147"/>
    </row>
    <row r="5" spans="1:11" ht="16.7" customHeight="1" x14ac:dyDescent="0.2">
      <c r="A5" s="127" t="s">
        <v>2</v>
      </c>
      <c r="B5" s="147" t="s">
        <v>0</v>
      </c>
      <c r="C5" s="147" t="s">
        <v>0</v>
      </c>
      <c r="D5" s="147" t="s">
        <v>0</v>
      </c>
      <c r="E5" s="147"/>
      <c r="F5" s="147"/>
      <c r="G5" s="147"/>
      <c r="H5" s="147" t="s">
        <v>0</v>
      </c>
      <c r="I5" s="91" t="s">
        <v>173</v>
      </c>
      <c r="J5" s="91" t="s">
        <v>177</v>
      </c>
      <c r="K5" s="91" t="s">
        <v>188</v>
      </c>
    </row>
    <row r="6" spans="1:11" ht="13.7" customHeight="1" x14ac:dyDescent="0.2">
      <c r="A6" s="126">
        <v>1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3.7" customHeight="1" x14ac:dyDescent="0.2">
      <c r="A7" s="101" t="s">
        <v>167</v>
      </c>
      <c r="B7" s="88"/>
      <c r="C7" s="88"/>
      <c r="D7" s="4"/>
      <c r="E7" s="4"/>
      <c r="F7" s="4"/>
      <c r="G7" s="4"/>
      <c r="H7" s="88"/>
      <c r="I7" s="89">
        <f>I8+I40+I49+I62+I79</f>
        <v>2699</v>
      </c>
      <c r="J7" s="89">
        <f>J8+J40+J49+J62+J79+J86</f>
        <v>1816.9999999999998</v>
      </c>
      <c r="K7" s="89">
        <f>K8+K40+K49+K62+K79+K86</f>
        <v>1931.6</v>
      </c>
    </row>
    <row r="8" spans="1:11" ht="14.45" customHeight="1" x14ac:dyDescent="0.2">
      <c r="A8" s="98" t="s">
        <v>32</v>
      </c>
      <c r="B8" s="128" t="s">
        <v>33</v>
      </c>
      <c r="C8" s="128"/>
      <c r="D8" s="103" t="s">
        <v>0</v>
      </c>
      <c r="E8" s="103" t="s">
        <v>0</v>
      </c>
      <c r="F8" s="103" t="s">
        <v>0</v>
      </c>
      <c r="G8" s="103" t="s">
        <v>0</v>
      </c>
      <c r="H8" s="128" t="s">
        <v>0</v>
      </c>
      <c r="I8" s="110">
        <f>I9+I15+I34</f>
        <v>847.8</v>
      </c>
      <c r="J8" s="110">
        <f>J9+J15+J34</f>
        <v>957.5</v>
      </c>
      <c r="K8" s="110">
        <f>K9+K15+K34</f>
        <v>910.4</v>
      </c>
    </row>
    <row r="9" spans="1:11" ht="41.25" customHeight="1" x14ac:dyDescent="0.2">
      <c r="A9" s="98" t="s">
        <v>34</v>
      </c>
      <c r="B9" s="129" t="s">
        <v>33</v>
      </c>
      <c r="C9" s="106" t="s">
        <v>35</v>
      </c>
      <c r="D9" s="108"/>
      <c r="E9" s="108"/>
      <c r="F9" s="108"/>
      <c r="G9" s="108"/>
      <c r="H9" s="109"/>
      <c r="I9" s="110">
        <f t="shared" ref="I9:K10" si="0">I10</f>
        <v>122</v>
      </c>
      <c r="J9" s="110">
        <f t="shared" si="0"/>
        <v>310.7</v>
      </c>
      <c r="K9" s="110">
        <f t="shared" si="0"/>
        <v>269</v>
      </c>
    </row>
    <row r="10" spans="1:11" ht="52.5" customHeight="1" x14ac:dyDescent="0.2">
      <c r="A10" s="98" t="str">
        <f>'Приложение 2'!A10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0" s="111" t="s">
        <v>33</v>
      </c>
      <c r="C10" s="111" t="s">
        <v>35</v>
      </c>
      <c r="D10" s="112" t="s">
        <v>143</v>
      </c>
      <c r="E10" s="108"/>
      <c r="F10" s="108"/>
      <c r="G10" s="108"/>
      <c r="H10" s="106"/>
      <c r="I10" s="113">
        <f t="shared" si="0"/>
        <v>122</v>
      </c>
      <c r="J10" s="110">
        <f t="shared" si="0"/>
        <v>310.7</v>
      </c>
      <c r="K10" s="110">
        <f t="shared" si="0"/>
        <v>269</v>
      </c>
    </row>
    <row r="11" spans="1:11" x14ac:dyDescent="0.2">
      <c r="A11" s="98" t="s">
        <v>36</v>
      </c>
      <c r="B11" s="106" t="s">
        <v>33</v>
      </c>
      <c r="C11" s="106" t="s">
        <v>35</v>
      </c>
      <c r="D11" s="112">
        <v>65</v>
      </c>
      <c r="E11" s="112" t="s">
        <v>8</v>
      </c>
      <c r="F11" s="112"/>
      <c r="G11" s="112"/>
      <c r="H11" s="106"/>
      <c r="I11" s="110">
        <f>I12</f>
        <v>122</v>
      </c>
      <c r="J11" s="110">
        <f t="shared" ref="I11:K13" si="1">J12</f>
        <v>310.7</v>
      </c>
      <c r="K11" s="110">
        <f t="shared" si="1"/>
        <v>269</v>
      </c>
    </row>
    <row r="12" spans="1:11" ht="25.5" x14ac:dyDescent="0.2">
      <c r="A12" s="98" t="s">
        <v>37</v>
      </c>
      <c r="B12" s="106" t="s">
        <v>33</v>
      </c>
      <c r="C12" s="106" t="s">
        <v>35</v>
      </c>
      <c r="D12" s="112">
        <v>65</v>
      </c>
      <c r="E12" s="112">
        <v>1</v>
      </c>
      <c r="F12" s="112" t="s">
        <v>60</v>
      </c>
      <c r="G12" s="112" t="s">
        <v>71</v>
      </c>
      <c r="H12" s="106"/>
      <c r="I12" s="110">
        <f t="shared" si="1"/>
        <v>122</v>
      </c>
      <c r="J12" s="110">
        <f t="shared" si="1"/>
        <v>310.7</v>
      </c>
      <c r="K12" s="110">
        <f t="shared" si="1"/>
        <v>269</v>
      </c>
    </row>
    <row r="13" spans="1:11" ht="76.5" x14ac:dyDescent="0.2">
      <c r="A13" s="98" t="s">
        <v>38</v>
      </c>
      <c r="B13" s="106" t="s">
        <v>33</v>
      </c>
      <c r="C13" s="106" t="s">
        <v>35</v>
      </c>
      <c r="D13" s="112">
        <v>65</v>
      </c>
      <c r="E13" s="112">
        <v>1</v>
      </c>
      <c r="F13" s="112" t="s">
        <v>60</v>
      </c>
      <c r="G13" s="112" t="s">
        <v>71</v>
      </c>
      <c r="H13" s="106" t="s">
        <v>62</v>
      </c>
      <c r="I13" s="110">
        <f t="shared" si="1"/>
        <v>122</v>
      </c>
      <c r="J13" s="110">
        <f t="shared" si="1"/>
        <v>310.7</v>
      </c>
      <c r="K13" s="110">
        <f t="shared" si="1"/>
        <v>269</v>
      </c>
    </row>
    <row r="14" spans="1:11" ht="27" customHeight="1" x14ac:dyDescent="0.2">
      <c r="A14" s="98" t="s">
        <v>39</v>
      </c>
      <c r="B14" s="106" t="s">
        <v>33</v>
      </c>
      <c r="C14" s="106" t="s">
        <v>35</v>
      </c>
      <c r="D14" s="112">
        <v>65</v>
      </c>
      <c r="E14" s="112">
        <v>1</v>
      </c>
      <c r="F14" s="112" t="s">
        <v>60</v>
      </c>
      <c r="G14" s="112" t="s">
        <v>71</v>
      </c>
      <c r="H14" s="106" t="s">
        <v>63</v>
      </c>
      <c r="I14" s="110">
        <f>'Приложение 2'!J14</f>
        <v>122</v>
      </c>
      <c r="J14" s="110">
        <f>'Приложение 2'!K14</f>
        <v>310.7</v>
      </c>
      <c r="K14" s="110">
        <f>'Приложение 2'!L14</f>
        <v>269</v>
      </c>
    </row>
    <row r="15" spans="1:11" ht="63.75" customHeight="1" x14ac:dyDescent="0.2">
      <c r="A15" s="98" t="str">
        <f>'Приложение 2'!A15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5" s="106" t="s">
        <v>33</v>
      </c>
      <c r="C15" s="106" t="s">
        <v>41</v>
      </c>
      <c r="D15" s="112"/>
      <c r="E15" s="112"/>
      <c r="F15" s="112"/>
      <c r="G15" s="112"/>
      <c r="H15" s="106"/>
      <c r="I15" s="110">
        <f>I16+I29+I26</f>
        <v>720.8</v>
      </c>
      <c r="J15" s="110">
        <f>J16+J29</f>
        <v>641.80000000000007</v>
      </c>
      <c r="K15" s="110">
        <f>K16+K29</f>
        <v>636.4</v>
      </c>
    </row>
    <row r="16" spans="1:11" ht="49.5" customHeight="1" x14ac:dyDescent="0.2">
      <c r="A16" s="98" t="str">
        <f>'Приложение 2'!A16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6" s="111" t="s">
        <v>33</v>
      </c>
      <c r="C16" s="111" t="s">
        <v>41</v>
      </c>
      <c r="D16" s="112" t="s">
        <v>143</v>
      </c>
      <c r="E16" s="112"/>
      <c r="F16" s="112"/>
      <c r="G16" s="112"/>
      <c r="H16" s="109"/>
      <c r="I16" s="113">
        <f>I17</f>
        <v>670.4</v>
      </c>
      <c r="J16" s="113">
        <f>J17+J21</f>
        <v>641.30000000000007</v>
      </c>
      <c r="K16" s="113">
        <f>K17+K21</f>
        <v>635.9</v>
      </c>
    </row>
    <row r="17" spans="1:11" ht="37.5" customHeight="1" x14ac:dyDescent="0.2">
      <c r="A17" s="98" t="str">
        <f>'Приложение 2'!A17</f>
        <v>Расходы в рамках обеспечения деятельности администрации Пушкинского сельского поселения</v>
      </c>
      <c r="B17" s="130" t="s">
        <v>33</v>
      </c>
      <c r="C17" s="130" t="s">
        <v>41</v>
      </c>
      <c r="D17" s="112">
        <v>65</v>
      </c>
      <c r="E17" s="112" t="s">
        <v>9</v>
      </c>
      <c r="F17" s="112"/>
      <c r="G17" s="112"/>
      <c r="H17" s="109"/>
      <c r="I17" s="110">
        <f>I18+I21</f>
        <v>670.4</v>
      </c>
      <c r="J17" s="110">
        <f t="shared" ref="J17:K17" si="2">J18</f>
        <v>535.6</v>
      </c>
      <c r="K17" s="110">
        <f t="shared" si="2"/>
        <v>486.5</v>
      </c>
    </row>
    <row r="18" spans="1:11" ht="39" customHeight="1" x14ac:dyDescent="0.2">
      <c r="A18" s="98" t="s">
        <v>43</v>
      </c>
      <c r="B18" s="106" t="s">
        <v>33</v>
      </c>
      <c r="C18" s="106" t="s">
        <v>41</v>
      </c>
      <c r="D18" s="112">
        <v>65</v>
      </c>
      <c r="E18" s="112">
        <v>2</v>
      </c>
      <c r="F18" s="112" t="s">
        <v>60</v>
      </c>
      <c r="G18" s="112" t="s">
        <v>72</v>
      </c>
      <c r="H18" s="109"/>
      <c r="I18" s="110">
        <f>I19</f>
        <v>539</v>
      </c>
      <c r="J18" s="110">
        <f>J19</f>
        <v>535.6</v>
      </c>
      <c r="K18" s="110">
        <f>K19</f>
        <v>486.5</v>
      </c>
    </row>
    <row r="19" spans="1:11" ht="75.75" customHeight="1" x14ac:dyDescent="0.2">
      <c r="A19" s="98" t="s">
        <v>38</v>
      </c>
      <c r="B19" s="106" t="s">
        <v>33</v>
      </c>
      <c r="C19" s="106" t="s">
        <v>41</v>
      </c>
      <c r="D19" s="112">
        <v>65</v>
      </c>
      <c r="E19" s="112">
        <v>2</v>
      </c>
      <c r="F19" s="112" t="s">
        <v>60</v>
      </c>
      <c r="G19" s="112" t="s">
        <v>72</v>
      </c>
      <c r="H19" s="109" t="s">
        <v>62</v>
      </c>
      <c r="I19" s="110">
        <f>I20</f>
        <v>539</v>
      </c>
      <c r="J19" s="110">
        <f t="shared" ref="J19:K19" si="3">J20</f>
        <v>535.6</v>
      </c>
      <c r="K19" s="110">
        <f t="shared" si="3"/>
        <v>486.5</v>
      </c>
    </row>
    <row r="20" spans="1:11" ht="26.25" customHeight="1" x14ac:dyDescent="0.2">
      <c r="A20" s="98" t="s">
        <v>39</v>
      </c>
      <c r="B20" s="106" t="s">
        <v>33</v>
      </c>
      <c r="C20" s="106" t="s">
        <v>41</v>
      </c>
      <c r="D20" s="112">
        <v>65</v>
      </c>
      <c r="E20" s="112">
        <v>2</v>
      </c>
      <c r="F20" s="112" t="s">
        <v>60</v>
      </c>
      <c r="G20" s="112" t="s">
        <v>72</v>
      </c>
      <c r="H20" s="109" t="s">
        <v>63</v>
      </c>
      <c r="I20" s="110">
        <f>'Приложение 2'!J20</f>
        <v>539</v>
      </c>
      <c r="J20" s="110">
        <f>'Приложение 2'!K20</f>
        <v>535.6</v>
      </c>
      <c r="K20" s="110">
        <f>'Приложение 2'!L20</f>
        <v>486.5</v>
      </c>
    </row>
    <row r="21" spans="1:11" ht="27.75" customHeight="1" x14ac:dyDescent="0.2">
      <c r="A21" s="98" t="str">
        <f>'Приложение 2'!A21</f>
        <v>Расходы на обеспечение выполнения функций органов местного самоуправления</v>
      </c>
      <c r="B21" s="106" t="s">
        <v>33</v>
      </c>
      <c r="C21" s="106" t="s">
        <v>41</v>
      </c>
      <c r="D21" s="112">
        <v>65</v>
      </c>
      <c r="E21" s="112">
        <v>2</v>
      </c>
      <c r="F21" s="112" t="s">
        <v>60</v>
      </c>
      <c r="G21" s="112" t="s">
        <v>73</v>
      </c>
      <c r="H21" s="109"/>
      <c r="I21" s="110">
        <f>I22+I24</f>
        <v>131.4</v>
      </c>
      <c r="J21" s="110">
        <f>J22+J24</f>
        <v>105.7</v>
      </c>
      <c r="K21" s="110">
        <f>K22+K24</f>
        <v>149.4</v>
      </c>
    </row>
    <row r="22" spans="1:11" ht="38.25" x14ac:dyDescent="0.2">
      <c r="A22" s="98" t="s">
        <v>170</v>
      </c>
      <c r="B22" s="106" t="s">
        <v>33</v>
      </c>
      <c r="C22" s="106" t="s">
        <v>41</v>
      </c>
      <c r="D22" s="112">
        <v>65</v>
      </c>
      <c r="E22" s="112">
        <v>2</v>
      </c>
      <c r="F22" s="112" t="s">
        <v>60</v>
      </c>
      <c r="G22" s="112" t="s">
        <v>73</v>
      </c>
      <c r="H22" s="109" t="s">
        <v>64</v>
      </c>
      <c r="I22" s="110">
        <f>I23</f>
        <v>129.4</v>
      </c>
      <c r="J22" s="110">
        <f>+J23</f>
        <v>103.7</v>
      </c>
      <c r="K22" s="110">
        <f>+K23</f>
        <v>147.4</v>
      </c>
    </row>
    <row r="23" spans="1:11" ht="38.25" x14ac:dyDescent="0.2">
      <c r="A23" s="98" t="s">
        <v>42</v>
      </c>
      <c r="B23" s="106" t="s">
        <v>33</v>
      </c>
      <c r="C23" s="106" t="s">
        <v>41</v>
      </c>
      <c r="D23" s="112">
        <v>65</v>
      </c>
      <c r="E23" s="112">
        <v>2</v>
      </c>
      <c r="F23" s="112" t="s">
        <v>60</v>
      </c>
      <c r="G23" s="112" t="s">
        <v>73</v>
      </c>
      <c r="H23" s="109" t="s">
        <v>65</v>
      </c>
      <c r="I23" s="110">
        <f>'Приложение 2'!J23</f>
        <v>129.4</v>
      </c>
      <c r="J23" s="110">
        <f>'Приложение 2'!K23</f>
        <v>103.7</v>
      </c>
      <c r="K23" s="110">
        <f>'Приложение 2'!L23</f>
        <v>147.4</v>
      </c>
    </row>
    <row r="24" spans="1:11" ht="18" customHeight="1" x14ac:dyDescent="0.2">
      <c r="A24" s="98" t="s">
        <v>44</v>
      </c>
      <c r="B24" s="106" t="s">
        <v>33</v>
      </c>
      <c r="C24" s="106" t="s">
        <v>41</v>
      </c>
      <c r="D24" s="112">
        <v>65</v>
      </c>
      <c r="E24" s="112">
        <v>2</v>
      </c>
      <c r="F24" s="112" t="s">
        <v>60</v>
      </c>
      <c r="G24" s="112" t="s">
        <v>73</v>
      </c>
      <c r="H24" s="109" t="s">
        <v>66</v>
      </c>
      <c r="I24" s="110">
        <f>I25</f>
        <v>2</v>
      </c>
      <c r="J24" s="110">
        <f>J25</f>
        <v>2</v>
      </c>
      <c r="K24" s="110">
        <f>K25</f>
        <v>2</v>
      </c>
    </row>
    <row r="25" spans="1:11" x14ac:dyDescent="0.2">
      <c r="A25" s="98" t="s">
        <v>45</v>
      </c>
      <c r="B25" s="106" t="s">
        <v>33</v>
      </c>
      <c r="C25" s="106" t="s">
        <v>41</v>
      </c>
      <c r="D25" s="112">
        <v>65</v>
      </c>
      <c r="E25" s="112">
        <v>2</v>
      </c>
      <c r="F25" s="112" t="s">
        <v>60</v>
      </c>
      <c r="G25" s="112" t="s">
        <v>73</v>
      </c>
      <c r="H25" s="109" t="s">
        <v>67</v>
      </c>
      <c r="I25" s="110">
        <f>'Приложение 2'!J25</f>
        <v>2</v>
      </c>
      <c r="J25" s="110">
        <f>'Приложение 2'!K25</f>
        <v>2</v>
      </c>
      <c r="K25" s="110">
        <f>'Приложение 2'!L25</f>
        <v>2</v>
      </c>
    </row>
    <row r="26" spans="1:11" ht="63.75" x14ac:dyDescent="0.2">
      <c r="A26" s="98" t="str">
        <f>'Приложение 2'!A26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6" s="106" t="s">
        <v>33</v>
      </c>
      <c r="C26" s="106" t="s">
        <v>41</v>
      </c>
      <c r="D26" s="112" t="s">
        <v>143</v>
      </c>
      <c r="E26" s="112" t="s">
        <v>9</v>
      </c>
      <c r="F26" s="112" t="s">
        <v>60</v>
      </c>
      <c r="G26" s="112" t="s">
        <v>184</v>
      </c>
      <c r="H26" s="106"/>
      <c r="I26" s="110">
        <f>I27</f>
        <v>50</v>
      </c>
      <c r="J26" s="110"/>
      <c r="K26" s="110"/>
    </row>
    <row r="27" spans="1:11" ht="76.5" x14ac:dyDescent="0.2">
      <c r="A27" s="98" t="str">
        <f>'Приложение 2'!A27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7" s="106" t="s">
        <v>33</v>
      </c>
      <c r="C27" s="106" t="s">
        <v>41</v>
      </c>
      <c r="D27" s="112" t="s">
        <v>143</v>
      </c>
      <c r="E27" s="112" t="s">
        <v>9</v>
      </c>
      <c r="F27" s="112" t="s">
        <v>60</v>
      </c>
      <c r="G27" s="112" t="s">
        <v>184</v>
      </c>
      <c r="H27" s="106" t="s">
        <v>62</v>
      </c>
      <c r="I27" s="110">
        <f>I28</f>
        <v>50</v>
      </c>
      <c r="J27" s="110"/>
      <c r="K27" s="110"/>
    </row>
    <row r="28" spans="1:11" ht="25.5" customHeight="1" x14ac:dyDescent="0.2">
      <c r="A28" s="98" t="str">
        <f>'Приложение 2'!A28</f>
        <v>Расходы на выплаты персоналу государственных (муниципальных) органов</v>
      </c>
      <c r="B28" s="106" t="s">
        <v>33</v>
      </c>
      <c r="C28" s="106" t="s">
        <v>41</v>
      </c>
      <c r="D28" s="112" t="s">
        <v>143</v>
      </c>
      <c r="E28" s="112" t="s">
        <v>9</v>
      </c>
      <c r="F28" s="112" t="s">
        <v>60</v>
      </c>
      <c r="G28" s="112" t="s">
        <v>184</v>
      </c>
      <c r="H28" s="106" t="s">
        <v>63</v>
      </c>
      <c r="I28" s="110">
        <f>'Приложение 2'!J28</f>
        <v>50</v>
      </c>
      <c r="J28" s="110"/>
      <c r="K28" s="110"/>
    </row>
    <row r="29" spans="1:11" ht="66" customHeight="1" x14ac:dyDescent="0.2">
      <c r="A29" s="98" t="str">
        <f>'Приложение 2'!A29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29" s="106" t="s">
        <v>33</v>
      </c>
      <c r="C29" s="106" t="s">
        <v>41</v>
      </c>
      <c r="D29" s="112" t="s">
        <v>75</v>
      </c>
      <c r="E29" s="112"/>
      <c r="F29" s="112"/>
      <c r="G29" s="112"/>
      <c r="H29" s="109"/>
      <c r="I29" s="110">
        <f>I30</f>
        <v>0.4</v>
      </c>
      <c r="J29" s="110">
        <f>J30</f>
        <v>0.5</v>
      </c>
      <c r="K29" s="110">
        <f>K30</f>
        <v>0.5</v>
      </c>
    </row>
    <row r="30" spans="1:11" ht="75" customHeight="1" x14ac:dyDescent="0.2">
      <c r="A30" s="98" t="str">
        <f>'Приложение 2'!A30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0" s="106" t="s">
        <v>33</v>
      </c>
      <c r="C30" s="106" t="s">
        <v>41</v>
      </c>
      <c r="D30" s="112">
        <v>89</v>
      </c>
      <c r="E30" s="112" t="s">
        <v>8</v>
      </c>
      <c r="F30" s="112"/>
      <c r="G30" s="112"/>
      <c r="H30" s="109"/>
      <c r="I30" s="110">
        <f t="shared" ref="I30:K31" si="4">I31</f>
        <v>0.4</v>
      </c>
      <c r="J30" s="110">
        <f t="shared" si="4"/>
        <v>0.5</v>
      </c>
      <c r="K30" s="110">
        <f t="shared" si="4"/>
        <v>0.5</v>
      </c>
    </row>
    <row r="31" spans="1:11" ht="114.75" x14ac:dyDescent="0.2">
      <c r="A31" s="98" t="s">
        <v>30</v>
      </c>
      <c r="B31" s="106" t="s">
        <v>33</v>
      </c>
      <c r="C31" s="106" t="s">
        <v>41</v>
      </c>
      <c r="D31" s="112">
        <v>89</v>
      </c>
      <c r="E31" s="112">
        <v>1</v>
      </c>
      <c r="F31" s="112" t="s">
        <v>60</v>
      </c>
      <c r="G31" s="112" t="s">
        <v>74</v>
      </c>
      <c r="H31" s="109"/>
      <c r="I31" s="110">
        <f>I32</f>
        <v>0.4</v>
      </c>
      <c r="J31" s="110">
        <f t="shared" si="4"/>
        <v>0.5</v>
      </c>
      <c r="K31" s="110">
        <f t="shared" si="4"/>
        <v>0.5</v>
      </c>
    </row>
    <row r="32" spans="1:11" ht="38.25" x14ac:dyDescent="0.2">
      <c r="A32" s="98" t="s">
        <v>170</v>
      </c>
      <c r="B32" s="106" t="s">
        <v>33</v>
      </c>
      <c r="C32" s="106" t="s">
        <v>41</v>
      </c>
      <c r="D32" s="112">
        <v>89</v>
      </c>
      <c r="E32" s="112">
        <v>1</v>
      </c>
      <c r="F32" s="112" t="s">
        <v>60</v>
      </c>
      <c r="G32" s="112" t="s">
        <v>74</v>
      </c>
      <c r="H32" s="109" t="s">
        <v>64</v>
      </c>
      <c r="I32" s="114">
        <f t="shared" ref="I32:K32" si="5">I33</f>
        <v>0.4</v>
      </c>
      <c r="J32" s="114">
        <f t="shared" si="5"/>
        <v>0.5</v>
      </c>
      <c r="K32" s="114">
        <f t="shared" si="5"/>
        <v>0.5</v>
      </c>
    </row>
    <row r="33" spans="1:11" ht="38.25" x14ac:dyDescent="0.2">
      <c r="A33" s="98" t="s">
        <v>42</v>
      </c>
      <c r="B33" s="106" t="s">
        <v>33</v>
      </c>
      <c r="C33" s="106" t="s">
        <v>41</v>
      </c>
      <c r="D33" s="112">
        <v>89</v>
      </c>
      <c r="E33" s="112">
        <v>1</v>
      </c>
      <c r="F33" s="112" t="s">
        <v>60</v>
      </c>
      <c r="G33" s="112" t="s">
        <v>74</v>
      </c>
      <c r="H33" s="109" t="s">
        <v>65</v>
      </c>
      <c r="I33" s="114">
        <f>'Приложение 2'!J33</f>
        <v>0.4</v>
      </c>
      <c r="J33" s="114">
        <f>'Приложение 2'!K33</f>
        <v>0.5</v>
      </c>
      <c r="K33" s="114">
        <f>'Приложение 2'!L33</f>
        <v>0.5</v>
      </c>
    </row>
    <row r="34" spans="1:11" x14ac:dyDescent="0.2">
      <c r="A34" s="98" t="s">
        <v>47</v>
      </c>
      <c r="B34" s="106" t="s">
        <v>33</v>
      </c>
      <c r="C34" s="106" t="s">
        <v>18</v>
      </c>
      <c r="D34" s="112"/>
      <c r="E34" s="112"/>
      <c r="F34" s="112"/>
      <c r="G34" s="112"/>
      <c r="H34" s="109"/>
      <c r="I34" s="114">
        <f>I35</f>
        <v>5</v>
      </c>
      <c r="J34" s="114">
        <f>J35</f>
        <v>5</v>
      </c>
      <c r="K34" s="114">
        <f>K35</f>
        <v>5</v>
      </c>
    </row>
    <row r="35" spans="1:11" ht="64.5" customHeight="1" x14ac:dyDescent="0.2">
      <c r="A35" s="98" t="str">
        <f>'Приложение 2'!A35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5" s="111" t="s">
        <v>33</v>
      </c>
      <c r="C35" s="111" t="s">
        <v>18</v>
      </c>
      <c r="D35" s="112" t="s">
        <v>75</v>
      </c>
      <c r="E35" s="112"/>
      <c r="F35" s="112"/>
      <c r="G35" s="112"/>
      <c r="H35" s="109"/>
      <c r="I35" s="113">
        <f t="shared" ref="I35:K37" si="6">I36</f>
        <v>5</v>
      </c>
      <c r="J35" s="110">
        <f t="shared" si="6"/>
        <v>5</v>
      </c>
      <c r="K35" s="110">
        <f t="shared" si="6"/>
        <v>5</v>
      </c>
    </row>
    <row r="36" spans="1:11" ht="78" customHeight="1" x14ac:dyDescent="0.2">
      <c r="A36" s="98" t="str">
        <f>'Приложение 2'!A36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6" s="106" t="s">
        <v>33</v>
      </c>
      <c r="C36" s="106" t="s">
        <v>18</v>
      </c>
      <c r="D36" s="112" t="s">
        <v>75</v>
      </c>
      <c r="E36" s="112" t="s">
        <v>8</v>
      </c>
      <c r="F36" s="112"/>
      <c r="G36" s="112"/>
      <c r="H36" s="109"/>
      <c r="I36" s="110">
        <f t="shared" si="6"/>
        <v>5</v>
      </c>
      <c r="J36" s="110">
        <f t="shared" si="6"/>
        <v>5</v>
      </c>
      <c r="K36" s="110">
        <f t="shared" si="6"/>
        <v>5</v>
      </c>
    </row>
    <row r="37" spans="1:11" ht="51.75" customHeight="1" x14ac:dyDescent="0.2">
      <c r="A37" s="98" t="str">
        <f>'Приложение 2'!A37</f>
        <v>Резервный фонд администрации Пушкинского сельского поселения Ромодановского муниципального района Республики Мордовия</v>
      </c>
      <c r="B37" s="106" t="s">
        <v>33</v>
      </c>
      <c r="C37" s="106" t="s">
        <v>18</v>
      </c>
      <c r="D37" s="112" t="s">
        <v>75</v>
      </c>
      <c r="E37" s="112" t="s">
        <v>8</v>
      </c>
      <c r="F37" s="112" t="s">
        <v>60</v>
      </c>
      <c r="G37" s="112" t="s">
        <v>77</v>
      </c>
      <c r="H37" s="109"/>
      <c r="I37" s="110">
        <f t="shared" si="6"/>
        <v>5</v>
      </c>
      <c r="J37" s="110">
        <f t="shared" si="6"/>
        <v>5</v>
      </c>
      <c r="K37" s="110">
        <f t="shared" si="6"/>
        <v>5</v>
      </c>
    </row>
    <row r="38" spans="1:11" x14ac:dyDescent="0.2">
      <c r="A38" s="98" t="s">
        <v>44</v>
      </c>
      <c r="B38" s="106" t="s">
        <v>33</v>
      </c>
      <c r="C38" s="106" t="s">
        <v>18</v>
      </c>
      <c r="D38" s="112" t="s">
        <v>75</v>
      </c>
      <c r="E38" s="112" t="s">
        <v>8</v>
      </c>
      <c r="F38" s="112" t="s">
        <v>60</v>
      </c>
      <c r="G38" s="112" t="s">
        <v>77</v>
      </c>
      <c r="H38" s="109" t="s">
        <v>66</v>
      </c>
      <c r="I38" s="110">
        <f>I39</f>
        <v>5</v>
      </c>
      <c r="J38" s="110">
        <f>J39</f>
        <v>5</v>
      </c>
      <c r="K38" s="110">
        <f>K39</f>
        <v>5</v>
      </c>
    </row>
    <row r="39" spans="1:11" x14ac:dyDescent="0.2">
      <c r="A39" s="98" t="s">
        <v>48</v>
      </c>
      <c r="B39" s="106" t="s">
        <v>33</v>
      </c>
      <c r="C39" s="106" t="s">
        <v>18</v>
      </c>
      <c r="D39" s="112" t="s">
        <v>75</v>
      </c>
      <c r="E39" s="112" t="s">
        <v>8</v>
      </c>
      <c r="F39" s="112" t="s">
        <v>60</v>
      </c>
      <c r="G39" s="112" t="s">
        <v>77</v>
      </c>
      <c r="H39" s="109" t="s">
        <v>68</v>
      </c>
      <c r="I39" s="110">
        <f>'Приложение 2'!J39</f>
        <v>5</v>
      </c>
      <c r="J39" s="110">
        <f>'Приложение 2'!K39</f>
        <v>5</v>
      </c>
      <c r="K39" s="110">
        <f>'Приложение 2'!L39</f>
        <v>5</v>
      </c>
    </row>
    <row r="40" spans="1:11" x14ac:dyDescent="0.2">
      <c r="A40" s="101" t="str">
        <f>'Приложение 2'!A40</f>
        <v>Национальная оборона</v>
      </c>
      <c r="B40" s="102" t="s">
        <v>35</v>
      </c>
      <c r="C40" s="106"/>
      <c r="D40" s="112"/>
      <c r="E40" s="112"/>
      <c r="F40" s="112"/>
      <c r="G40" s="112"/>
      <c r="H40" s="109"/>
      <c r="I40" s="110">
        <f>I41</f>
        <v>217.4</v>
      </c>
      <c r="J40" s="110">
        <f>J41</f>
        <v>243.8</v>
      </c>
      <c r="K40" s="110">
        <f>K41</f>
        <v>311.2</v>
      </c>
    </row>
    <row r="41" spans="1:11" ht="25.5" x14ac:dyDescent="0.2">
      <c r="A41" s="98" t="s">
        <v>171</v>
      </c>
      <c r="B41" s="106" t="s">
        <v>35</v>
      </c>
      <c r="C41" s="106" t="s">
        <v>50</v>
      </c>
      <c r="D41" s="112"/>
      <c r="E41" s="112"/>
      <c r="F41" s="112"/>
      <c r="G41" s="112"/>
      <c r="H41" s="109"/>
      <c r="I41" s="110">
        <f>I42</f>
        <v>217.4</v>
      </c>
      <c r="J41" s="110">
        <f t="shared" ref="J41:K41" si="7">J42</f>
        <v>243.8</v>
      </c>
      <c r="K41" s="110">
        <f t="shared" si="7"/>
        <v>311.2</v>
      </c>
    </row>
    <row r="42" spans="1:11" ht="54" customHeight="1" x14ac:dyDescent="0.2">
      <c r="A42" s="98" t="str">
        <f>'Приложение 2'!A42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42" s="106" t="s">
        <v>35</v>
      </c>
      <c r="C42" s="106" t="s">
        <v>50</v>
      </c>
      <c r="D42" s="112" t="s">
        <v>75</v>
      </c>
      <c r="E42" s="112"/>
      <c r="F42" s="112"/>
      <c r="G42" s="112"/>
      <c r="H42" s="109"/>
      <c r="I42" s="110">
        <f t="shared" ref="I42:K44" si="8">I43</f>
        <v>217.4</v>
      </c>
      <c r="J42" s="110">
        <f t="shared" si="8"/>
        <v>243.8</v>
      </c>
      <c r="K42" s="110">
        <f t="shared" si="8"/>
        <v>311.2</v>
      </c>
    </row>
    <row r="43" spans="1:11" ht="65.25" customHeight="1" x14ac:dyDescent="0.2">
      <c r="A43" s="98" t="str">
        <f>'Приложение 2'!A43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43" s="106" t="s">
        <v>35</v>
      </c>
      <c r="C43" s="106" t="s">
        <v>50</v>
      </c>
      <c r="D43" s="112" t="s">
        <v>75</v>
      </c>
      <c r="E43" s="112" t="s">
        <v>8</v>
      </c>
      <c r="F43" s="112"/>
      <c r="G43" s="112"/>
      <c r="H43" s="109"/>
      <c r="I43" s="110">
        <f>I44</f>
        <v>217.4</v>
      </c>
      <c r="J43" s="110">
        <f>J44</f>
        <v>243.8</v>
      </c>
      <c r="K43" s="110">
        <f>K44</f>
        <v>311.2</v>
      </c>
    </row>
    <row r="44" spans="1:11" ht="79.5" customHeight="1" x14ac:dyDescent="0.2">
      <c r="A44" s="98" t="str">
        <f>'Приложение 2'!A44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4" s="106" t="s">
        <v>35</v>
      </c>
      <c r="C44" s="106" t="s">
        <v>50</v>
      </c>
      <c r="D44" s="112" t="s">
        <v>75</v>
      </c>
      <c r="E44" s="112" t="s">
        <v>8</v>
      </c>
      <c r="F44" s="112" t="s">
        <v>60</v>
      </c>
      <c r="G44" s="112" t="s">
        <v>114</v>
      </c>
      <c r="H44" s="109"/>
      <c r="I44" s="110">
        <f t="shared" ref="I44" si="9">I45</f>
        <v>217.4</v>
      </c>
      <c r="J44" s="110">
        <f t="shared" si="8"/>
        <v>243.8</v>
      </c>
      <c r="K44" s="110">
        <f t="shared" si="8"/>
        <v>311.2</v>
      </c>
    </row>
    <row r="45" spans="1:11" ht="76.5" x14ac:dyDescent="0.2">
      <c r="A45" s="98" t="s">
        <v>38</v>
      </c>
      <c r="B45" s="106" t="s">
        <v>35</v>
      </c>
      <c r="C45" s="106" t="s">
        <v>50</v>
      </c>
      <c r="D45" s="112" t="s">
        <v>75</v>
      </c>
      <c r="E45" s="112" t="s">
        <v>8</v>
      </c>
      <c r="F45" s="112" t="s">
        <v>60</v>
      </c>
      <c r="G45" s="112" t="s">
        <v>114</v>
      </c>
      <c r="H45" s="109" t="s">
        <v>62</v>
      </c>
      <c r="I45" s="110">
        <f>I48+I46</f>
        <v>217.4</v>
      </c>
      <c r="J45" s="110">
        <f t="shared" ref="J45:K45" si="10">J48+J46</f>
        <v>243.8</v>
      </c>
      <c r="K45" s="110">
        <f t="shared" si="10"/>
        <v>311.2</v>
      </c>
    </row>
    <row r="46" spans="1:11" ht="27.75" customHeight="1" x14ac:dyDescent="0.2">
      <c r="A46" s="98" t="s">
        <v>39</v>
      </c>
      <c r="B46" s="106" t="s">
        <v>35</v>
      </c>
      <c r="C46" s="106" t="s">
        <v>50</v>
      </c>
      <c r="D46" s="112" t="s">
        <v>75</v>
      </c>
      <c r="E46" s="112" t="s">
        <v>8</v>
      </c>
      <c r="F46" s="112" t="s">
        <v>60</v>
      </c>
      <c r="G46" s="112" t="s">
        <v>114</v>
      </c>
      <c r="H46" s="109" t="s">
        <v>63</v>
      </c>
      <c r="I46" s="110">
        <f>I47</f>
        <v>214.4</v>
      </c>
      <c r="J46" s="110">
        <f t="shared" ref="J46:K46" si="11">J47</f>
        <v>240.8</v>
      </c>
      <c r="K46" s="110">
        <f t="shared" si="11"/>
        <v>308.2</v>
      </c>
    </row>
    <row r="47" spans="1:11" ht="37.5" customHeight="1" x14ac:dyDescent="0.2">
      <c r="A47" s="98" t="s">
        <v>170</v>
      </c>
      <c r="B47" s="106" t="s">
        <v>35</v>
      </c>
      <c r="C47" s="106" t="s">
        <v>50</v>
      </c>
      <c r="D47" s="112" t="s">
        <v>75</v>
      </c>
      <c r="E47" s="112" t="s">
        <v>8</v>
      </c>
      <c r="F47" s="112" t="s">
        <v>60</v>
      </c>
      <c r="G47" s="112" t="s">
        <v>114</v>
      </c>
      <c r="H47" s="109" t="s">
        <v>64</v>
      </c>
      <c r="I47" s="110">
        <f>'Приложение 2'!J46</f>
        <v>214.4</v>
      </c>
      <c r="J47" s="110">
        <f>'Приложение 2'!K46</f>
        <v>240.8</v>
      </c>
      <c r="K47" s="110">
        <f>'Приложение 2'!L46</f>
        <v>308.2</v>
      </c>
    </row>
    <row r="48" spans="1:11" ht="38.25" x14ac:dyDescent="0.2">
      <c r="A48" s="98" t="s">
        <v>42</v>
      </c>
      <c r="B48" s="106" t="s">
        <v>35</v>
      </c>
      <c r="C48" s="106" t="s">
        <v>50</v>
      </c>
      <c r="D48" s="112" t="s">
        <v>75</v>
      </c>
      <c r="E48" s="112" t="s">
        <v>8</v>
      </c>
      <c r="F48" s="112" t="s">
        <v>60</v>
      </c>
      <c r="G48" s="112" t="s">
        <v>114</v>
      </c>
      <c r="H48" s="109" t="s">
        <v>65</v>
      </c>
      <c r="I48" s="110">
        <f>'Приложение 2'!J48</f>
        <v>3</v>
      </c>
      <c r="J48" s="110">
        <f>'Приложение 2'!K48</f>
        <v>3</v>
      </c>
      <c r="K48" s="110">
        <f>'Приложение 2'!L48</f>
        <v>3</v>
      </c>
    </row>
    <row r="49" spans="1:11" x14ac:dyDescent="0.2">
      <c r="A49" s="101" t="s">
        <v>51</v>
      </c>
      <c r="B49" s="102" t="s">
        <v>41</v>
      </c>
      <c r="C49" s="106"/>
      <c r="D49" s="112"/>
      <c r="E49" s="112"/>
      <c r="F49" s="112"/>
      <c r="G49" s="112"/>
      <c r="H49" s="109"/>
      <c r="I49" s="110">
        <f>I50+I56</f>
        <v>769</v>
      </c>
      <c r="J49" s="110">
        <f t="shared" ref="I49:K50" si="12">J50</f>
        <v>428</v>
      </c>
      <c r="K49" s="110">
        <f t="shared" si="12"/>
        <v>446</v>
      </c>
    </row>
    <row r="50" spans="1:11" ht="15.75" customHeight="1" x14ac:dyDescent="0.2">
      <c r="A50" s="98" t="s">
        <v>53</v>
      </c>
      <c r="B50" s="106" t="s">
        <v>41</v>
      </c>
      <c r="C50" s="106" t="s">
        <v>54</v>
      </c>
      <c r="D50" s="112"/>
      <c r="E50" s="112"/>
      <c r="F50" s="112"/>
      <c r="G50" s="112"/>
      <c r="H50" s="109"/>
      <c r="I50" s="110">
        <f t="shared" si="12"/>
        <v>754</v>
      </c>
      <c r="J50" s="110">
        <f t="shared" si="12"/>
        <v>428</v>
      </c>
      <c r="K50" s="110">
        <f t="shared" si="12"/>
        <v>446</v>
      </c>
    </row>
    <row r="51" spans="1:11" ht="64.5" customHeight="1" x14ac:dyDescent="0.2">
      <c r="A51" s="116" t="str">
        <f>'Приложение 2'!A51</f>
        <v>Муниципаоьная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51" s="106" t="s">
        <v>41</v>
      </c>
      <c r="C51" s="106" t="s">
        <v>54</v>
      </c>
      <c r="D51" s="112" t="s">
        <v>168</v>
      </c>
      <c r="E51" s="112"/>
      <c r="F51" s="112"/>
      <c r="G51" s="112"/>
      <c r="H51" s="109"/>
      <c r="I51" s="110">
        <f>I52</f>
        <v>754</v>
      </c>
      <c r="J51" s="110">
        <f t="shared" ref="J51:K51" si="13">J52</f>
        <v>428</v>
      </c>
      <c r="K51" s="110">
        <f t="shared" si="13"/>
        <v>446</v>
      </c>
    </row>
    <row r="52" spans="1:11" ht="49.5" customHeight="1" x14ac:dyDescent="0.2">
      <c r="A52" s="116" t="str">
        <f>'Приложение 2'!A52</f>
        <v>Основное мероприятие "Ремонт и содержание   дорог в границах поселения,поддержание дорожного полотна в работоспособном состоянии "</v>
      </c>
      <c r="B52" s="106" t="s">
        <v>41</v>
      </c>
      <c r="C52" s="106" t="s">
        <v>54</v>
      </c>
      <c r="D52" s="112" t="s">
        <v>168</v>
      </c>
      <c r="E52" s="112" t="s">
        <v>76</v>
      </c>
      <c r="F52" s="112" t="s">
        <v>33</v>
      </c>
      <c r="G52" s="112"/>
      <c r="H52" s="109"/>
      <c r="I52" s="110">
        <f t="shared" ref="I52:I54" si="14">I53</f>
        <v>754</v>
      </c>
      <c r="J52" s="110">
        <f t="shared" ref="J52:K52" si="15">J53</f>
        <v>428</v>
      </c>
      <c r="K52" s="110">
        <f t="shared" si="15"/>
        <v>446</v>
      </c>
    </row>
    <row r="53" spans="1:11" ht="243" customHeight="1" x14ac:dyDescent="0.2">
      <c r="A53" s="116" t="str">
        <f>'Приложение 2'!A53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3" s="106" t="s">
        <v>41</v>
      </c>
      <c r="C53" s="106" t="s">
        <v>54</v>
      </c>
      <c r="D53" s="112" t="s">
        <v>168</v>
      </c>
      <c r="E53" s="112" t="s">
        <v>76</v>
      </c>
      <c r="F53" s="112" t="s">
        <v>33</v>
      </c>
      <c r="G53" s="112" t="s">
        <v>185</v>
      </c>
      <c r="H53" s="109"/>
      <c r="I53" s="110">
        <f>I54</f>
        <v>754</v>
      </c>
      <c r="J53" s="110">
        <f>J54</f>
        <v>428</v>
      </c>
      <c r="K53" s="110">
        <f>K54</f>
        <v>446</v>
      </c>
    </row>
    <row r="54" spans="1:11" ht="39" customHeight="1" x14ac:dyDescent="0.2">
      <c r="A54" s="98" t="s">
        <v>170</v>
      </c>
      <c r="B54" s="106" t="s">
        <v>41</v>
      </c>
      <c r="C54" s="106" t="s">
        <v>54</v>
      </c>
      <c r="D54" s="112" t="s">
        <v>168</v>
      </c>
      <c r="E54" s="112" t="s">
        <v>76</v>
      </c>
      <c r="F54" s="112" t="s">
        <v>33</v>
      </c>
      <c r="G54" s="112" t="s">
        <v>185</v>
      </c>
      <c r="H54" s="109" t="s">
        <v>64</v>
      </c>
      <c r="I54" s="110">
        <f t="shared" si="14"/>
        <v>754</v>
      </c>
      <c r="J54" s="110">
        <f>J55</f>
        <v>428</v>
      </c>
      <c r="K54" s="110">
        <f t="shared" ref="K54" si="16">K55</f>
        <v>446</v>
      </c>
    </row>
    <row r="55" spans="1:11" ht="38.25" x14ac:dyDescent="0.2">
      <c r="A55" s="98" t="s">
        <v>42</v>
      </c>
      <c r="B55" s="106" t="s">
        <v>41</v>
      </c>
      <c r="C55" s="106" t="s">
        <v>54</v>
      </c>
      <c r="D55" s="112" t="s">
        <v>168</v>
      </c>
      <c r="E55" s="112" t="s">
        <v>76</v>
      </c>
      <c r="F55" s="112" t="s">
        <v>33</v>
      </c>
      <c r="G55" s="112" t="s">
        <v>185</v>
      </c>
      <c r="H55" s="109" t="s">
        <v>65</v>
      </c>
      <c r="I55" s="110">
        <f>'Приложение 2'!J55</f>
        <v>754</v>
      </c>
      <c r="J55" s="110">
        <f>'Приложение 2'!K55</f>
        <v>428</v>
      </c>
      <c r="K55" s="110">
        <f>'Приложение 2'!L55</f>
        <v>446</v>
      </c>
    </row>
    <row r="56" spans="1:11" ht="24" customHeight="1" x14ac:dyDescent="0.2">
      <c r="A56" s="98" t="str">
        <f>'Приложение 2'!A56</f>
        <v>Другие вопросы в облости национальной экономики</v>
      </c>
      <c r="B56" s="106" t="s">
        <v>41</v>
      </c>
      <c r="C56" s="106" t="s">
        <v>20</v>
      </c>
      <c r="D56" s="112"/>
      <c r="E56" s="112"/>
      <c r="F56" s="112"/>
      <c r="G56" s="112"/>
      <c r="H56" s="109"/>
      <c r="I56" s="110">
        <f>I57</f>
        <v>15</v>
      </c>
      <c r="J56" s="110"/>
      <c r="K56" s="110"/>
    </row>
    <row r="57" spans="1:11" ht="63.75" customHeight="1" x14ac:dyDescent="0.2">
      <c r="A57" s="98" t="str">
        <f>'Приложение 2'!A57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57" s="106" t="s">
        <v>41</v>
      </c>
      <c r="C57" s="106" t="s">
        <v>20</v>
      </c>
      <c r="D57" s="112" t="s">
        <v>75</v>
      </c>
      <c r="E57" s="112"/>
      <c r="F57" s="112"/>
      <c r="G57" s="112"/>
      <c r="H57" s="109"/>
      <c r="I57" s="110">
        <f>I58</f>
        <v>15</v>
      </c>
      <c r="J57" s="110"/>
      <c r="K57" s="110"/>
    </row>
    <row r="58" spans="1:11" ht="78.75" customHeight="1" x14ac:dyDescent="0.2">
      <c r="A58" s="98" t="str">
        <f>'Приложение 2'!A58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58" s="106" t="s">
        <v>41</v>
      </c>
      <c r="C58" s="106" t="s">
        <v>20</v>
      </c>
      <c r="D58" s="112" t="s">
        <v>75</v>
      </c>
      <c r="E58" s="112" t="s">
        <v>8</v>
      </c>
      <c r="F58" s="112"/>
      <c r="G58" s="112"/>
      <c r="H58" s="109"/>
      <c r="I58" s="110">
        <f>I59</f>
        <v>15</v>
      </c>
      <c r="J58" s="110"/>
      <c r="K58" s="110"/>
    </row>
    <row r="59" spans="1:11" ht="24.75" customHeight="1" x14ac:dyDescent="0.2">
      <c r="A59" s="98" t="str">
        <f>'Приложение 2'!A59</f>
        <v>Мероприятия по землеустройству и землепользованию</v>
      </c>
      <c r="B59" s="106" t="s">
        <v>41</v>
      </c>
      <c r="C59" s="106" t="s">
        <v>20</v>
      </c>
      <c r="D59" s="112" t="s">
        <v>75</v>
      </c>
      <c r="E59" s="112" t="s">
        <v>8</v>
      </c>
      <c r="F59" s="112" t="s">
        <v>60</v>
      </c>
      <c r="G59" s="112" t="s">
        <v>195</v>
      </c>
      <c r="H59" s="109"/>
      <c r="I59" s="110">
        <f>I60</f>
        <v>15</v>
      </c>
      <c r="J59" s="110"/>
      <c r="K59" s="110"/>
    </row>
    <row r="60" spans="1:11" ht="40.5" customHeight="1" x14ac:dyDescent="0.2">
      <c r="A60" s="98" t="str">
        <f>'Приложение 2'!A60</f>
        <v>Закупка товаров, работ и услуг для обеспечения государственных (муниципальных) нужд</v>
      </c>
      <c r="B60" s="106" t="s">
        <v>41</v>
      </c>
      <c r="C60" s="106" t="s">
        <v>20</v>
      </c>
      <c r="D60" s="112" t="s">
        <v>75</v>
      </c>
      <c r="E60" s="112" t="s">
        <v>8</v>
      </c>
      <c r="F60" s="112" t="s">
        <v>60</v>
      </c>
      <c r="G60" s="112" t="s">
        <v>195</v>
      </c>
      <c r="H60" s="109" t="s">
        <v>64</v>
      </c>
      <c r="I60" s="110">
        <f>I61</f>
        <v>15</v>
      </c>
      <c r="J60" s="110"/>
      <c r="K60" s="110"/>
    </row>
    <row r="61" spans="1:11" ht="39" customHeight="1" x14ac:dyDescent="0.2">
      <c r="A61" s="98" t="str">
        <f>'Приложение 2'!A61</f>
        <v>Иные закупки товаров, работ и услуг для обеспечения государственных (муниципальных) нужд</v>
      </c>
      <c r="B61" s="106" t="s">
        <v>41</v>
      </c>
      <c r="C61" s="106" t="s">
        <v>20</v>
      </c>
      <c r="D61" s="112" t="s">
        <v>75</v>
      </c>
      <c r="E61" s="112" t="s">
        <v>8</v>
      </c>
      <c r="F61" s="112" t="s">
        <v>60</v>
      </c>
      <c r="G61" s="112" t="s">
        <v>195</v>
      </c>
      <c r="H61" s="109" t="s">
        <v>65</v>
      </c>
      <c r="I61" s="110">
        <f>'Приложение 2'!J61</f>
        <v>15</v>
      </c>
      <c r="J61" s="110"/>
      <c r="K61" s="110"/>
    </row>
    <row r="62" spans="1:11" ht="11.25" customHeight="1" x14ac:dyDescent="0.2">
      <c r="A62" s="131" t="s">
        <v>55</v>
      </c>
      <c r="B62" s="107" t="s">
        <v>46</v>
      </c>
      <c r="C62" s="106"/>
      <c r="D62" s="112"/>
      <c r="E62" s="112"/>
      <c r="F62" s="112"/>
      <c r="G62" s="112"/>
      <c r="H62" s="109"/>
      <c r="I62" s="110">
        <f>I70+I63</f>
        <v>809.4</v>
      </c>
      <c r="J62" s="110">
        <f t="shared" ref="J62:K62" si="17">J70</f>
        <v>103.8</v>
      </c>
      <c r="K62" s="110">
        <f t="shared" si="17"/>
        <v>150</v>
      </c>
    </row>
    <row r="63" spans="1:11" ht="13.5" customHeight="1" x14ac:dyDescent="0.2">
      <c r="A63" s="100" t="str">
        <f>'Приложение 2'!A63</f>
        <v>Коммунальное хозяйства</v>
      </c>
      <c r="B63" s="111" t="s">
        <v>46</v>
      </c>
      <c r="C63" s="106" t="s">
        <v>35</v>
      </c>
      <c r="D63" s="112"/>
      <c r="E63" s="112"/>
      <c r="F63" s="112"/>
      <c r="G63" s="112"/>
      <c r="H63" s="109"/>
      <c r="I63" s="110">
        <f>I64</f>
        <v>300</v>
      </c>
      <c r="J63" s="110"/>
      <c r="K63" s="110"/>
    </row>
    <row r="64" spans="1:11" ht="64.5" customHeight="1" x14ac:dyDescent="0.2">
      <c r="A64" s="100" t="str">
        <f>'Приложение 2'!A64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64" s="111" t="s">
        <v>46</v>
      </c>
      <c r="C64" s="106" t="s">
        <v>35</v>
      </c>
      <c r="D64" s="112" t="s">
        <v>17</v>
      </c>
      <c r="E64" s="112"/>
      <c r="F64" s="112"/>
      <c r="G64" s="112"/>
      <c r="H64" s="109"/>
      <c r="I64" s="110">
        <f>I65</f>
        <v>300</v>
      </c>
      <c r="J64" s="110"/>
      <c r="K64" s="110"/>
    </row>
    <row r="65" spans="1:11" ht="29.25" customHeight="1" x14ac:dyDescent="0.2">
      <c r="A65" s="99" t="str">
        <f>'Приложение 2'!A65</f>
        <v>Замена изношенных участков сетей водоснабжения,замена водонапорных башен</v>
      </c>
      <c r="B65" s="111" t="s">
        <v>46</v>
      </c>
      <c r="C65" s="106" t="s">
        <v>35</v>
      </c>
      <c r="D65" s="112" t="s">
        <v>17</v>
      </c>
      <c r="E65" s="112" t="s">
        <v>76</v>
      </c>
      <c r="F65" s="112" t="s">
        <v>17</v>
      </c>
      <c r="G65" s="112"/>
      <c r="H65" s="109"/>
      <c r="I65" s="110">
        <f>I66</f>
        <v>300</v>
      </c>
      <c r="J65" s="110"/>
      <c r="K65" s="110"/>
    </row>
    <row r="66" spans="1:11" ht="28.5" customHeight="1" x14ac:dyDescent="0.2">
      <c r="A66" s="100" t="str">
        <f>'Приложение 2'!A66</f>
        <v>Меропрмятия в облости жилищно-коммунального хозяйства</v>
      </c>
      <c r="B66" s="111" t="s">
        <v>46</v>
      </c>
      <c r="C66" s="106" t="s">
        <v>35</v>
      </c>
      <c r="D66" s="112" t="s">
        <v>17</v>
      </c>
      <c r="E66" s="112" t="s">
        <v>76</v>
      </c>
      <c r="F66" s="112" t="s">
        <v>17</v>
      </c>
      <c r="G66" s="112" t="s">
        <v>198</v>
      </c>
      <c r="H66" s="109"/>
      <c r="I66" s="110">
        <f>I67</f>
        <v>300</v>
      </c>
      <c r="J66" s="110"/>
      <c r="K66" s="110"/>
    </row>
    <row r="67" spans="1:11" ht="39.75" customHeight="1" x14ac:dyDescent="0.2">
      <c r="A67" s="100" t="str">
        <f>'Приложение 2'!A67</f>
        <v>Закупка товаров, работ и услуг для обеспечения государственных (муниципальных) нужд</v>
      </c>
      <c r="B67" s="111" t="s">
        <v>46</v>
      </c>
      <c r="C67" s="106" t="s">
        <v>35</v>
      </c>
      <c r="D67" s="112" t="s">
        <v>17</v>
      </c>
      <c r="E67" s="112" t="s">
        <v>76</v>
      </c>
      <c r="F67" s="112" t="s">
        <v>17</v>
      </c>
      <c r="G67" s="112" t="s">
        <v>198</v>
      </c>
      <c r="H67" s="109" t="s">
        <v>64</v>
      </c>
      <c r="I67" s="110">
        <f>I68</f>
        <v>300</v>
      </c>
      <c r="J67" s="110"/>
      <c r="K67" s="110"/>
    </row>
    <row r="68" spans="1:11" ht="44.25" customHeight="1" x14ac:dyDescent="0.2">
      <c r="A68" s="100" t="str">
        <f>A61</f>
        <v>Иные закупки товаров, работ и услуг для обеспечения государственных (муниципальных) нужд</v>
      </c>
      <c r="B68" s="111" t="s">
        <v>46</v>
      </c>
      <c r="C68" s="106" t="s">
        <v>35</v>
      </c>
      <c r="D68" s="112" t="s">
        <v>17</v>
      </c>
      <c r="E68" s="112" t="s">
        <v>76</v>
      </c>
      <c r="F68" s="112" t="s">
        <v>17</v>
      </c>
      <c r="G68" s="112" t="s">
        <v>198</v>
      </c>
      <c r="H68" s="109" t="s">
        <v>65</v>
      </c>
      <c r="I68" s="110">
        <f>'Приложение 2'!J68</f>
        <v>300</v>
      </c>
      <c r="J68" s="110"/>
      <c r="K68" s="110"/>
    </row>
    <row r="69" spans="1:11" ht="15.75" customHeight="1" x14ac:dyDescent="0.2">
      <c r="A69" s="99" t="s">
        <v>61</v>
      </c>
      <c r="B69" s="111" t="s">
        <v>46</v>
      </c>
      <c r="C69" s="106" t="s">
        <v>50</v>
      </c>
      <c r="D69" s="112"/>
      <c r="E69" s="112"/>
      <c r="F69" s="112"/>
      <c r="G69" s="112"/>
      <c r="H69" s="109"/>
      <c r="I69" s="110">
        <f>I70</f>
        <v>509.4</v>
      </c>
      <c r="J69" s="110">
        <f>J70</f>
        <v>103.8</v>
      </c>
      <c r="K69" s="110">
        <f>K70</f>
        <v>150</v>
      </c>
    </row>
    <row r="70" spans="1:11" ht="64.5" customHeight="1" x14ac:dyDescent="0.2">
      <c r="A70" s="99" t="str">
        <f>'Приложение 2'!A70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70" s="106" t="s">
        <v>46</v>
      </c>
      <c r="C70" s="106" t="s">
        <v>50</v>
      </c>
      <c r="D70" s="112" t="s">
        <v>17</v>
      </c>
      <c r="E70" s="112"/>
      <c r="F70" s="112"/>
      <c r="G70" s="112"/>
      <c r="H70" s="106"/>
      <c r="I70" s="110">
        <f>I75+I71</f>
        <v>509.4</v>
      </c>
      <c r="J70" s="110">
        <f>J71+J75</f>
        <v>103.8</v>
      </c>
      <c r="K70" s="110">
        <f>K75+K71</f>
        <v>150</v>
      </c>
    </row>
    <row r="71" spans="1:11" ht="24" customHeight="1" x14ac:dyDescent="0.2">
      <c r="A71" s="98" t="str">
        <f>'Приложение 2'!A71</f>
        <v>Основное мероприятие "Благоустройство территории "</v>
      </c>
      <c r="B71" s="106" t="s">
        <v>46</v>
      </c>
      <c r="C71" s="106" t="s">
        <v>50</v>
      </c>
      <c r="D71" s="112" t="s">
        <v>17</v>
      </c>
      <c r="E71" s="112" t="s">
        <v>76</v>
      </c>
      <c r="F71" s="112" t="s">
        <v>141</v>
      </c>
      <c r="G71" s="112"/>
      <c r="H71" s="106"/>
      <c r="I71" s="110">
        <f t="shared" ref="I71:K72" si="18">I72</f>
        <v>377.4</v>
      </c>
      <c r="J71" s="110">
        <f t="shared" si="18"/>
        <v>10</v>
      </c>
      <c r="K71" s="110">
        <f t="shared" si="18"/>
        <v>10</v>
      </c>
    </row>
    <row r="72" spans="1:11" ht="13.5" customHeight="1" x14ac:dyDescent="0.2">
      <c r="A72" s="99" t="s">
        <v>118</v>
      </c>
      <c r="B72" s="106" t="s">
        <v>46</v>
      </c>
      <c r="C72" s="106" t="s">
        <v>50</v>
      </c>
      <c r="D72" s="112" t="s">
        <v>17</v>
      </c>
      <c r="E72" s="112" t="s">
        <v>76</v>
      </c>
      <c r="F72" s="112" t="s">
        <v>141</v>
      </c>
      <c r="G72" s="112" t="s">
        <v>117</v>
      </c>
      <c r="H72" s="106"/>
      <c r="I72" s="110">
        <f t="shared" si="18"/>
        <v>377.4</v>
      </c>
      <c r="J72" s="110">
        <f t="shared" si="18"/>
        <v>10</v>
      </c>
      <c r="K72" s="110">
        <f t="shared" si="18"/>
        <v>10</v>
      </c>
    </row>
    <row r="73" spans="1:11" ht="36" customHeight="1" x14ac:dyDescent="0.2">
      <c r="A73" s="98" t="s">
        <v>170</v>
      </c>
      <c r="B73" s="106" t="s">
        <v>46</v>
      </c>
      <c r="C73" s="106" t="s">
        <v>50</v>
      </c>
      <c r="D73" s="112" t="s">
        <v>17</v>
      </c>
      <c r="E73" s="112" t="s">
        <v>76</v>
      </c>
      <c r="F73" s="112" t="s">
        <v>141</v>
      </c>
      <c r="G73" s="112" t="s">
        <v>117</v>
      </c>
      <c r="H73" s="106" t="s">
        <v>64</v>
      </c>
      <c r="I73" s="110">
        <f>I74</f>
        <v>377.4</v>
      </c>
      <c r="J73" s="110">
        <f t="shared" ref="J73:K73" si="19">J74</f>
        <v>10</v>
      </c>
      <c r="K73" s="110">
        <f t="shared" si="19"/>
        <v>10</v>
      </c>
    </row>
    <row r="74" spans="1:11" ht="43.5" customHeight="1" x14ac:dyDescent="0.2">
      <c r="A74" s="98" t="s">
        <v>42</v>
      </c>
      <c r="B74" s="106" t="s">
        <v>46</v>
      </c>
      <c r="C74" s="106" t="s">
        <v>50</v>
      </c>
      <c r="D74" s="112" t="s">
        <v>17</v>
      </c>
      <c r="E74" s="112" t="s">
        <v>76</v>
      </c>
      <c r="F74" s="112" t="s">
        <v>141</v>
      </c>
      <c r="G74" s="112" t="s">
        <v>117</v>
      </c>
      <c r="H74" s="106" t="s">
        <v>65</v>
      </c>
      <c r="I74" s="110">
        <f>'Приложение 2'!J74</f>
        <v>377.4</v>
      </c>
      <c r="J74" s="110">
        <f>'Приложение 2'!K74</f>
        <v>10</v>
      </c>
      <c r="K74" s="110">
        <f>'Приложение 2'!L74</f>
        <v>10</v>
      </c>
    </row>
    <row r="75" spans="1:11" ht="23.25" customHeight="1" x14ac:dyDescent="0.2">
      <c r="A75" s="118" t="str">
        <f>'Приложение 2'!A75</f>
        <v>Основное мероприятие "Освещение территории сельского поселения"</v>
      </c>
      <c r="B75" s="106" t="s">
        <v>46</v>
      </c>
      <c r="C75" s="106" t="s">
        <v>50</v>
      </c>
      <c r="D75" s="112" t="s">
        <v>17</v>
      </c>
      <c r="E75" s="112" t="s">
        <v>76</v>
      </c>
      <c r="F75" s="112" t="s">
        <v>140</v>
      </c>
      <c r="G75" s="112"/>
      <c r="H75" s="106"/>
      <c r="I75" s="110">
        <f>I76</f>
        <v>132</v>
      </c>
      <c r="J75" s="110">
        <f>J76</f>
        <v>93.8</v>
      </c>
      <c r="K75" s="110">
        <f>K76</f>
        <v>140</v>
      </c>
    </row>
    <row r="76" spans="1:11" x14ac:dyDescent="0.2">
      <c r="A76" s="99" t="s">
        <v>116</v>
      </c>
      <c r="B76" s="106" t="s">
        <v>46</v>
      </c>
      <c r="C76" s="106" t="s">
        <v>50</v>
      </c>
      <c r="D76" s="112" t="s">
        <v>17</v>
      </c>
      <c r="E76" s="112" t="s">
        <v>76</v>
      </c>
      <c r="F76" s="112" t="s">
        <v>140</v>
      </c>
      <c r="G76" s="112" t="s">
        <v>115</v>
      </c>
      <c r="H76" s="106"/>
      <c r="I76" s="110">
        <f t="shared" ref="I76:K76" si="20">I77</f>
        <v>132</v>
      </c>
      <c r="J76" s="110">
        <f t="shared" si="20"/>
        <v>93.8</v>
      </c>
      <c r="K76" s="110">
        <f t="shared" si="20"/>
        <v>140</v>
      </c>
    </row>
    <row r="77" spans="1:11" ht="38.25" x14ac:dyDescent="0.2">
      <c r="A77" s="98" t="s">
        <v>170</v>
      </c>
      <c r="B77" s="106" t="s">
        <v>46</v>
      </c>
      <c r="C77" s="106" t="s">
        <v>50</v>
      </c>
      <c r="D77" s="112" t="s">
        <v>17</v>
      </c>
      <c r="E77" s="112" t="s">
        <v>76</v>
      </c>
      <c r="F77" s="112" t="s">
        <v>140</v>
      </c>
      <c r="G77" s="112" t="s">
        <v>115</v>
      </c>
      <c r="H77" s="106" t="s">
        <v>64</v>
      </c>
      <c r="I77" s="110">
        <f t="shared" ref="I77:K77" si="21">I78</f>
        <v>132</v>
      </c>
      <c r="J77" s="110">
        <f t="shared" si="21"/>
        <v>93.8</v>
      </c>
      <c r="K77" s="110">
        <f t="shared" si="21"/>
        <v>140</v>
      </c>
    </row>
    <row r="78" spans="1:11" ht="38.25" x14ac:dyDescent="0.2">
      <c r="A78" s="98" t="s">
        <v>42</v>
      </c>
      <c r="B78" s="106" t="s">
        <v>46</v>
      </c>
      <c r="C78" s="106" t="s">
        <v>50</v>
      </c>
      <c r="D78" s="112" t="s">
        <v>17</v>
      </c>
      <c r="E78" s="112" t="s">
        <v>76</v>
      </c>
      <c r="F78" s="112" t="s">
        <v>140</v>
      </c>
      <c r="G78" s="112" t="s">
        <v>115</v>
      </c>
      <c r="H78" s="106" t="s">
        <v>65</v>
      </c>
      <c r="I78" s="110">
        <f>'Приложение 2'!J78</f>
        <v>132</v>
      </c>
      <c r="J78" s="110">
        <f>'Приложение 2'!K78</f>
        <v>93.8</v>
      </c>
      <c r="K78" s="110">
        <f>'Приложение 2'!L78</f>
        <v>140</v>
      </c>
    </row>
    <row r="79" spans="1:11" x14ac:dyDescent="0.2">
      <c r="A79" s="101" t="s">
        <v>56</v>
      </c>
      <c r="B79" s="102" t="s">
        <v>17</v>
      </c>
      <c r="C79" s="106"/>
      <c r="D79" s="112"/>
      <c r="E79" s="112"/>
      <c r="F79" s="112"/>
      <c r="G79" s="112"/>
      <c r="H79" s="106"/>
      <c r="I79" s="110">
        <f>I80</f>
        <v>55.4</v>
      </c>
      <c r="J79" s="110">
        <f>J80</f>
        <v>55.3</v>
      </c>
      <c r="K79" s="110">
        <f>K80</f>
        <v>55.3</v>
      </c>
    </row>
    <row r="80" spans="1:11" x14ac:dyDescent="0.2">
      <c r="A80" s="98" t="s">
        <v>57</v>
      </c>
      <c r="B80" s="106" t="s">
        <v>17</v>
      </c>
      <c r="C80" s="106" t="s">
        <v>33</v>
      </c>
      <c r="D80" s="112"/>
      <c r="E80" s="112"/>
      <c r="F80" s="112"/>
      <c r="G80" s="112"/>
      <c r="H80" s="109"/>
      <c r="I80" s="110">
        <f t="shared" ref="I80:K83" si="22">I81</f>
        <v>55.4</v>
      </c>
      <c r="J80" s="113">
        <f t="shared" si="22"/>
        <v>55.3</v>
      </c>
      <c r="K80" s="110">
        <f t="shared" si="22"/>
        <v>55.3</v>
      </c>
    </row>
    <row r="81" spans="1:11" ht="63" customHeight="1" x14ac:dyDescent="0.2">
      <c r="A81" s="98" t="str">
        <f>'Приложение 2'!A81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81" s="106" t="s">
        <v>17</v>
      </c>
      <c r="C81" s="106" t="s">
        <v>33</v>
      </c>
      <c r="D81" s="112" t="s">
        <v>75</v>
      </c>
      <c r="E81" s="112"/>
      <c r="F81" s="112"/>
      <c r="G81" s="112"/>
      <c r="H81" s="109"/>
      <c r="I81" s="110">
        <f t="shared" si="22"/>
        <v>55.4</v>
      </c>
      <c r="J81" s="110">
        <f t="shared" si="22"/>
        <v>55.3</v>
      </c>
      <c r="K81" s="110">
        <f t="shared" si="22"/>
        <v>55.3</v>
      </c>
    </row>
    <row r="82" spans="1:11" ht="79.5" customHeight="1" x14ac:dyDescent="0.2">
      <c r="A82" s="98" t="str">
        <f>'Приложение 2'!A82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82" s="106" t="s">
        <v>17</v>
      </c>
      <c r="C82" s="106" t="s">
        <v>33</v>
      </c>
      <c r="D82" s="112" t="s">
        <v>75</v>
      </c>
      <c r="E82" s="112" t="s">
        <v>8</v>
      </c>
      <c r="F82" s="112"/>
      <c r="G82" s="112"/>
      <c r="H82" s="109"/>
      <c r="I82" s="110">
        <f>I83</f>
        <v>55.4</v>
      </c>
      <c r="J82" s="110">
        <f>J83</f>
        <v>55.3</v>
      </c>
      <c r="K82" s="110">
        <f>K83</f>
        <v>55.3</v>
      </c>
    </row>
    <row r="83" spans="1:11" ht="25.5" x14ac:dyDescent="0.2">
      <c r="A83" s="98" t="s">
        <v>58</v>
      </c>
      <c r="B83" s="106" t="s">
        <v>17</v>
      </c>
      <c r="C83" s="106" t="s">
        <v>33</v>
      </c>
      <c r="D83" s="112" t="s">
        <v>75</v>
      </c>
      <c r="E83" s="112" t="s">
        <v>8</v>
      </c>
      <c r="F83" s="112" t="s">
        <v>60</v>
      </c>
      <c r="G83" s="112" t="s">
        <v>78</v>
      </c>
      <c r="H83" s="109"/>
      <c r="I83" s="110">
        <f t="shared" si="22"/>
        <v>55.4</v>
      </c>
      <c r="J83" s="110">
        <f t="shared" si="22"/>
        <v>55.3</v>
      </c>
      <c r="K83" s="110">
        <f t="shared" si="22"/>
        <v>55.3</v>
      </c>
    </row>
    <row r="84" spans="1:11" ht="25.5" x14ac:dyDescent="0.2">
      <c r="A84" s="98" t="s">
        <v>52</v>
      </c>
      <c r="B84" s="106" t="s">
        <v>17</v>
      </c>
      <c r="C84" s="106" t="s">
        <v>33</v>
      </c>
      <c r="D84" s="112" t="s">
        <v>75</v>
      </c>
      <c r="E84" s="112" t="s">
        <v>8</v>
      </c>
      <c r="F84" s="112" t="s">
        <v>60</v>
      </c>
      <c r="G84" s="112" t="s">
        <v>78</v>
      </c>
      <c r="H84" s="109" t="s">
        <v>69</v>
      </c>
      <c r="I84" s="110">
        <f>I85</f>
        <v>55.4</v>
      </c>
      <c r="J84" s="110">
        <f>J85</f>
        <v>55.3</v>
      </c>
      <c r="K84" s="110">
        <f>K85</f>
        <v>55.3</v>
      </c>
    </row>
    <row r="85" spans="1:11" ht="25.5" x14ac:dyDescent="0.2">
      <c r="A85" s="98" t="s">
        <v>59</v>
      </c>
      <c r="B85" s="106" t="s">
        <v>17</v>
      </c>
      <c r="C85" s="106" t="s">
        <v>33</v>
      </c>
      <c r="D85" s="112" t="s">
        <v>75</v>
      </c>
      <c r="E85" s="112" t="s">
        <v>8</v>
      </c>
      <c r="F85" s="112" t="s">
        <v>60</v>
      </c>
      <c r="G85" s="112" t="s">
        <v>78</v>
      </c>
      <c r="H85" s="109" t="s">
        <v>70</v>
      </c>
      <c r="I85" s="110">
        <f>'Приложение 2'!J85</f>
        <v>55.4</v>
      </c>
      <c r="J85" s="110">
        <f>'Приложение 2'!K85</f>
        <v>55.3</v>
      </c>
      <c r="K85" s="110">
        <f>'Приложение 2'!L85</f>
        <v>55.3</v>
      </c>
    </row>
    <row r="86" spans="1:11" x14ac:dyDescent="0.2">
      <c r="A86" s="98" t="str">
        <f>'Приложение 2'!A86</f>
        <v>Условно утвержденные расходы</v>
      </c>
      <c r="B86" s="106" t="s">
        <v>142</v>
      </c>
      <c r="C86" s="106"/>
      <c r="D86" s="112"/>
      <c r="E86" s="112"/>
      <c r="F86" s="112"/>
      <c r="G86" s="112"/>
      <c r="H86" s="132"/>
      <c r="I86" s="113"/>
      <c r="J86" s="113">
        <f>'Приложение 2'!K86</f>
        <v>28.6</v>
      </c>
      <c r="K86" s="113">
        <f t="shared" ref="K86:K91" si="23">K87</f>
        <v>58.7</v>
      </c>
    </row>
    <row r="87" spans="1:11" x14ac:dyDescent="0.2">
      <c r="A87" s="98" t="str">
        <f>'Приложение 2'!A87</f>
        <v>Условно утвержденные расходы</v>
      </c>
      <c r="B87" s="106" t="s">
        <v>142</v>
      </c>
      <c r="C87" s="106" t="s">
        <v>142</v>
      </c>
      <c r="D87" s="112"/>
      <c r="E87" s="112"/>
      <c r="F87" s="112"/>
      <c r="G87" s="112"/>
      <c r="H87" s="109"/>
      <c r="I87" s="110"/>
      <c r="J87" s="110">
        <f>'Приложение 2'!K87</f>
        <v>28.6</v>
      </c>
      <c r="K87" s="110">
        <f t="shared" si="23"/>
        <v>58.7</v>
      </c>
    </row>
    <row r="88" spans="1:11" ht="54" customHeight="1" x14ac:dyDescent="0.2">
      <c r="A88" s="98" t="str">
        <f>'Приложение 2'!A88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88" s="106" t="s">
        <v>142</v>
      </c>
      <c r="C88" s="106" t="s">
        <v>142</v>
      </c>
      <c r="D88" s="112" t="s">
        <v>143</v>
      </c>
      <c r="E88" s="112"/>
      <c r="F88" s="112"/>
      <c r="G88" s="112"/>
      <c r="H88" s="109"/>
      <c r="I88" s="110"/>
      <c r="J88" s="110">
        <f>'Приложение 2'!K88</f>
        <v>28.6</v>
      </c>
      <c r="K88" s="110">
        <f t="shared" si="23"/>
        <v>58.7</v>
      </c>
    </row>
    <row r="89" spans="1:11" x14ac:dyDescent="0.2">
      <c r="A89" s="98" t="str">
        <f>'Приложение 2'!A89</f>
        <v xml:space="preserve">Высшее должностное лицо </v>
      </c>
      <c r="B89" s="106" t="s">
        <v>142</v>
      </c>
      <c r="C89" s="106" t="s">
        <v>142</v>
      </c>
      <c r="D89" s="112" t="s">
        <v>143</v>
      </c>
      <c r="E89" s="112" t="s">
        <v>8</v>
      </c>
      <c r="F89" s="112"/>
      <c r="G89" s="112"/>
      <c r="H89" s="109"/>
      <c r="I89" s="110"/>
      <c r="J89" s="110">
        <f>'Приложение 2'!K89</f>
        <v>28.6</v>
      </c>
      <c r="K89" s="110">
        <f t="shared" si="23"/>
        <v>58.7</v>
      </c>
    </row>
    <row r="90" spans="1:11" x14ac:dyDescent="0.2">
      <c r="A90" s="98" t="str">
        <f>'Приложение 2'!A90</f>
        <v>Условно утвержденные расходы</v>
      </c>
      <c r="B90" s="106" t="s">
        <v>142</v>
      </c>
      <c r="C90" s="106" t="s">
        <v>142</v>
      </c>
      <c r="D90" s="112" t="s">
        <v>143</v>
      </c>
      <c r="E90" s="112" t="s">
        <v>8</v>
      </c>
      <c r="F90" s="112" t="s">
        <v>60</v>
      </c>
      <c r="G90" s="112" t="s">
        <v>144</v>
      </c>
      <c r="H90" s="109"/>
      <c r="I90" s="110"/>
      <c r="J90" s="110">
        <f>'Приложение 2'!K90</f>
        <v>28.6</v>
      </c>
      <c r="K90" s="110">
        <f t="shared" si="23"/>
        <v>58.7</v>
      </c>
    </row>
    <row r="91" spans="1:11" x14ac:dyDescent="0.2">
      <c r="A91" s="98" t="str">
        <f>'Приложение 2'!A91</f>
        <v>Иные бюджетные ассигнования</v>
      </c>
      <c r="B91" s="106" t="s">
        <v>142</v>
      </c>
      <c r="C91" s="106" t="s">
        <v>142</v>
      </c>
      <c r="D91" s="112" t="s">
        <v>143</v>
      </c>
      <c r="E91" s="112" t="s">
        <v>8</v>
      </c>
      <c r="F91" s="112" t="s">
        <v>60</v>
      </c>
      <c r="G91" s="112" t="s">
        <v>144</v>
      </c>
      <c r="H91" s="109" t="s">
        <v>66</v>
      </c>
      <c r="I91" s="110"/>
      <c r="J91" s="110">
        <f>'Приложение 2'!K91</f>
        <v>28.6</v>
      </c>
      <c r="K91" s="110">
        <f t="shared" si="23"/>
        <v>58.7</v>
      </c>
    </row>
    <row r="92" spans="1:11" x14ac:dyDescent="0.2">
      <c r="A92" s="98" t="str">
        <f>'Приложение 2'!A92</f>
        <v>Резервные средства</v>
      </c>
      <c r="B92" s="106" t="s">
        <v>142</v>
      </c>
      <c r="C92" s="106" t="s">
        <v>142</v>
      </c>
      <c r="D92" s="112" t="s">
        <v>143</v>
      </c>
      <c r="E92" s="112" t="s">
        <v>8</v>
      </c>
      <c r="F92" s="112" t="s">
        <v>60</v>
      </c>
      <c r="G92" s="112" t="s">
        <v>144</v>
      </c>
      <c r="H92" s="109" t="s">
        <v>68</v>
      </c>
      <c r="I92" s="110"/>
      <c r="J92" s="110">
        <f>'Приложение 2'!K92</f>
        <v>28.6</v>
      </c>
      <c r="K92" s="110">
        <f>'Приложение 2'!L92</f>
        <v>58.7</v>
      </c>
    </row>
  </sheetData>
  <autoFilter ref="A1:K92" xr:uid="{00000000-0009-0000-0000-000003000000}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EE8378F6-4C9E-4612-B17C-ADCEAF7DBF0D}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D854E251-C6E8-4554-902B-60E765E0967A}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8">
    <mergeCell ref="H1:K1"/>
    <mergeCell ref="A2:K2"/>
    <mergeCell ref="H3:K3"/>
    <mergeCell ref="B4:B5"/>
    <mergeCell ref="C4:C5"/>
    <mergeCell ref="D4:G5"/>
    <mergeCell ref="H4:H5"/>
    <mergeCell ref="I4:K4"/>
  </mergeCells>
  <conditionalFormatting sqref="A44:A45">
    <cfRule type="expression" dxfId="9" priority="1" stopIfTrue="1">
      <formula>$F44=""</formula>
    </cfRule>
    <cfRule type="expression" dxfId="8" priority="2" stopIfTrue="1">
      <formula>#REF!&lt;&gt;""</formula>
    </cfRule>
    <cfRule type="expression" dxfId="7" priority="3" stopIfTrue="1">
      <formula>AND($G44="",$F44&lt;&gt;"")</formula>
    </cfRule>
  </conditionalFormatting>
  <conditionalFormatting sqref="A45">
    <cfRule type="expression" dxfId="6" priority="22" stopIfTrue="1">
      <formula>$F45=""</formula>
    </cfRule>
    <cfRule type="expression" dxfId="5" priority="23" stopIfTrue="1">
      <formula>#REF!&lt;&gt;""</formula>
    </cfRule>
    <cfRule type="expression" dxfId="4" priority="24" stopIfTrue="1">
      <formula>AND($G45="",$F45&lt;&gt;"")</formula>
    </cfRule>
  </conditionalFormatting>
  <conditionalFormatting sqref="B17:C17">
    <cfRule type="expression" dxfId="3" priority="4" stopIfTrue="1">
      <formula>$F17=""</formula>
    </cfRule>
    <cfRule type="expression" dxfId="2" priority="5" stopIfTrue="1">
      <formula>#REF!&lt;&gt;""</formula>
    </cfRule>
    <cfRule type="expression" dxfId="1" priority="6" stopIfTrue="1">
      <formula>AND($G17="",$F17&lt;&gt;"")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12"/>
  <sheetViews>
    <sheetView view="pageBreakPreview" zoomScaleSheetLayoutView="100" workbookViewId="0">
      <selection activeCell="A107" sqref="A107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282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43" t="s">
        <v>203</v>
      </c>
      <c r="J1" s="144"/>
      <c r="K1" s="144"/>
      <c r="L1" s="144"/>
    </row>
    <row r="2" spans="1:12" ht="129.75" customHeight="1" x14ac:dyDescent="0.2">
      <c r="A2" s="145" t="s">
        <v>191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46" t="s">
        <v>1</v>
      </c>
      <c r="J3" s="146"/>
      <c r="K3" s="146"/>
      <c r="L3" s="146"/>
    </row>
    <row r="4" spans="1:12" ht="19.5" customHeight="1" x14ac:dyDescent="0.2">
      <c r="A4" s="147" t="s">
        <v>2</v>
      </c>
      <c r="B4" s="147" t="s">
        <v>5</v>
      </c>
      <c r="C4" s="147"/>
      <c r="D4" s="147"/>
      <c r="E4" s="147"/>
      <c r="F4" s="147" t="s">
        <v>22</v>
      </c>
      <c r="G4" s="147" t="s">
        <v>3</v>
      </c>
      <c r="H4" s="147" t="s">
        <v>4</v>
      </c>
      <c r="I4" s="147" t="s">
        <v>21</v>
      </c>
      <c r="J4" s="147" t="s">
        <v>7</v>
      </c>
      <c r="K4" s="147"/>
      <c r="L4" s="147"/>
    </row>
    <row r="5" spans="1:12" ht="14.85" customHeight="1" x14ac:dyDescent="0.2">
      <c r="A5" s="147" t="s">
        <v>0</v>
      </c>
      <c r="B5" s="147" t="s">
        <v>0</v>
      </c>
      <c r="C5" s="147"/>
      <c r="D5" s="147"/>
      <c r="E5" s="147"/>
      <c r="F5" s="147" t="s">
        <v>0</v>
      </c>
      <c r="G5" s="147" t="s">
        <v>0</v>
      </c>
      <c r="H5" s="147" t="s">
        <v>0</v>
      </c>
      <c r="I5" s="147" t="s">
        <v>0</v>
      </c>
      <c r="J5" s="91" t="s">
        <v>173</v>
      </c>
      <c r="K5" s="91" t="s">
        <v>177</v>
      </c>
      <c r="L5" s="91" t="s">
        <v>188</v>
      </c>
    </row>
    <row r="6" spans="1:12" ht="13.7" customHeight="1" x14ac:dyDescent="0.2">
      <c r="A6" s="70" t="s">
        <v>8</v>
      </c>
      <c r="B6" s="70" t="s">
        <v>9</v>
      </c>
      <c r="C6" s="70" t="s">
        <v>10</v>
      </c>
      <c r="D6" s="70" t="s">
        <v>11</v>
      </c>
      <c r="E6" s="70" t="s">
        <v>12</v>
      </c>
      <c r="F6" s="70" t="s">
        <v>13</v>
      </c>
      <c r="G6" s="70" t="s">
        <v>14</v>
      </c>
      <c r="H6" s="70" t="s">
        <v>15</v>
      </c>
      <c r="I6" s="70" t="s">
        <v>16</v>
      </c>
      <c r="J6" s="70" t="s">
        <v>17</v>
      </c>
      <c r="K6" s="70" t="s">
        <v>18</v>
      </c>
      <c r="L6" s="70" t="s">
        <v>20</v>
      </c>
    </row>
    <row r="7" spans="1:12" ht="13.7" customHeight="1" x14ac:dyDescent="0.2">
      <c r="A7" s="133" t="s">
        <v>19</v>
      </c>
      <c r="B7" s="134" t="s">
        <v>0</v>
      </c>
      <c r="C7" s="134" t="s">
        <v>0</v>
      </c>
      <c r="D7" s="134" t="s">
        <v>0</v>
      </c>
      <c r="E7" s="134" t="s">
        <v>0</v>
      </c>
      <c r="F7" s="134" t="s">
        <v>0</v>
      </c>
      <c r="G7" s="134" t="s">
        <v>0</v>
      </c>
      <c r="H7" s="134" t="s">
        <v>0</v>
      </c>
      <c r="I7" s="134" t="s">
        <v>0</v>
      </c>
      <c r="J7" s="135">
        <f>J8+J30+J38+J76</f>
        <v>2699</v>
      </c>
      <c r="K7" s="135">
        <f>K8+K30+K38+K76</f>
        <v>1817</v>
      </c>
      <c r="L7" s="135">
        <f>L8+L30+L38+L76</f>
        <v>1931.6</v>
      </c>
    </row>
    <row r="8" spans="1:12" ht="75" customHeight="1" x14ac:dyDescent="0.2">
      <c r="A8" s="99" t="str">
        <f>'Приложение 2'!A70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8" s="136" t="s">
        <v>17</v>
      </c>
      <c r="C8" s="136"/>
      <c r="D8" s="136"/>
      <c r="E8" s="136"/>
      <c r="F8" s="132"/>
      <c r="G8" s="137"/>
      <c r="H8" s="137"/>
      <c r="I8" s="137"/>
      <c r="J8" s="138">
        <f>J16+J23+J9</f>
        <v>809.4</v>
      </c>
      <c r="K8" s="138">
        <f>K23+K16</f>
        <v>103.8</v>
      </c>
      <c r="L8" s="138">
        <f>L23+L16</f>
        <v>150</v>
      </c>
    </row>
    <row r="9" spans="1:12" ht="36.75" customHeight="1" x14ac:dyDescent="0.2">
      <c r="A9" s="99" t="str">
        <f>'Приложение 2'!A65</f>
        <v>Замена изношенных участков сетей водоснабжения,замена водонапорных башен</v>
      </c>
      <c r="B9" s="136" t="s">
        <v>17</v>
      </c>
      <c r="C9" s="136" t="s">
        <v>76</v>
      </c>
      <c r="D9" s="136" t="s">
        <v>17</v>
      </c>
      <c r="E9" s="136"/>
      <c r="F9" s="132"/>
      <c r="G9" s="137"/>
      <c r="H9" s="137"/>
      <c r="I9" s="137"/>
      <c r="J9" s="138">
        <f t="shared" ref="J9:J14" si="0">J10</f>
        <v>300</v>
      </c>
      <c r="K9" s="138"/>
      <c r="L9" s="138"/>
    </row>
    <row r="10" spans="1:12" ht="26.25" customHeight="1" x14ac:dyDescent="0.2">
      <c r="A10" s="100" t="str">
        <f>'Приложение 2'!A66</f>
        <v>Меропрмятия в облости жилищно-коммунального хозяйства</v>
      </c>
      <c r="B10" s="136" t="s">
        <v>17</v>
      </c>
      <c r="C10" s="136" t="s">
        <v>76</v>
      </c>
      <c r="D10" s="136" t="s">
        <v>17</v>
      </c>
      <c r="E10" s="136" t="s">
        <v>198</v>
      </c>
      <c r="F10" s="132"/>
      <c r="G10" s="137"/>
      <c r="H10" s="137"/>
      <c r="I10" s="137"/>
      <c r="J10" s="138">
        <f t="shared" si="0"/>
        <v>300</v>
      </c>
      <c r="K10" s="138"/>
      <c r="L10" s="138"/>
    </row>
    <row r="11" spans="1:12" ht="39.75" customHeight="1" x14ac:dyDescent="0.2">
      <c r="A11" s="100" t="str">
        <f>'Приложение 2'!A67</f>
        <v>Закупка товаров, работ и услуг для обеспечения государственных (муниципальных) нужд</v>
      </c>
      <c r="B11" s="136" t="s">
        <v>17</v>
      </c>
      <c r="C11" s="136" t="s">
        <v>76</v>
      </c>
      <c r="D11" s="136" t="s">
        <v>17</v>
      </c>
      <c r="E11" s="136" t="s">
        <v>198</v>
      </c>
      <c r="F11" s="132" t="s">
        <v>64</v>
      </c>
      <c r="G11" s="137"/>
      <c r="H11" s="137"/>
      <c r="I11" s="137"/>
      <c r="J11" s="138">
        <f t="shared" si="0"/>
        <v>300</v>
      </c>
      <c r="K11" s="138"/>
      <c r="L11" s="138"/>
    </row>
    <row r="12" spans="1:12" ht="39" customHeight="1" x14ac:dyDescent="0.2">
      <c r="A12" s="100" t="str">
        <f>'Приложение 2'!A68</f>
        <v>Иные закупки товаров, работ и услуг для обеспечения государственных (муниципальных) нужд</v>
      </c>
      <c r="B12" s="136" t="s">
        <v>17</v>
      </c>
      <c r="C12" s="136" t="s">
        <v>76</v>
      </c>
      <c r="D12" s="136" t="s">
        <v>17</v>
      </c>
      <c r="E12" s="136" t="s">
        <v>198</v>
      </c>
      <c r="F12" s="132" t="s">
        <v>65</v>
      </c>
      <c r="G12" s="137"/>
      <c r="H12" s="137"/>
      <c r="I12" s="137"/>
      <c r="J12" s="138">
        <f t="shared" si="0"/>
        <v>300</v>
      </c>
      <c r="K12" s="138"/>
      <c r="L12" s="138"/>
    </row>
    <row r="13" spans="1:12" ht="16.5" customHeight="1" x14ac:dyDescent="0.2">
      <c r="A13" s="100" t="str">
        <f>'Приложение 2'!A62</f>
        <v>Жилищно-коммунальное хозяйство</v>
      </c>
      <c r="B13" s="136" t="s">
        <v>17</v>
      </c>
      <c r="C13" s="136" t="s">
        <v>76</v>
      </c>
      <c r="D13" s="136" t="s">
        <v>17</v>
      </c>
      <c r="E13" s="136" t="s">
        <v>198</v>
      </c>
      <c r="F13" s="132" t="s">
        <v>65</v>
      </c>
      <c r="G13" s="137" t="s">
        <v>46</v>
      </c>
      <c r="H13" s="137"/>
      <c r="I13" s="137"/>
      <c r="J13" s="138">
        <f t="shared" si="0"/>
        <v>300</v>
      </c>
      <c r="K13" s="138"/>
      <c r="L13" s="138"/>
    </row>
    <row r="14" spans="1:12" ht="15" customHeight="1" x14ac:dyDescent="0.2">
      <c r="A14" s="100" t="str">
        <f>'Приложение 2'!A63</f>
        <v>Коммунальное хозяйства</v>
      </c>
      <c r="B14" s="136" t="s">
        <v>17</v>
      </c>
      <c r="C14" s="136" t="s">
        <v>76</v>
      </c>
      <c r="D14" s="136" t="s">
        <v>17</v>
      </c>
      <c r="E14" s="136" t="s">
        <v>198</v>
      </c>
      <c r="F14" s="132" t="s">
        <v>65</v>
      </c>
      <c r="G14" s="137" t="s">
        <v>46</v>
      </c>
      <c r="H14" s="137" t="s">
        <v>35</v>
      </c>
      <c r="I14" s="137"/>
      <c r="J14" s="138">
        <f t="shared" si="0"/>
        <v>300</v>
      </c>
      <c r="K14" s="138"/>
      <c r="L14" s="138"/>
    </row>
    <row r="15" spans="1:12" ht="54.75" customHeight="1" x14ac:dyDescent="0.2">
      <c r="A15" s="100" t="str">
        <f>A22</f>
        <v>Администрация Пушкинского сельского поселения Ромодановского муниципального района Республики Мордовия</v>
      </c>
      <c r="B15" s="136" t="s">
        <v>17</v>
      </c>
      <c r="C15" s="136" t="s">
        <v>76</v>
      </c>
      <c r="D15" s="136" t="s">
        <v>17</v>
      </c>
      <c r="E15" s="136" t="s">
        <v>198</v>
      </c>
      <c r="F15" s="132" t="s">
        <v>65</v>
      </c>
      <c r="G15" s="137" t="s">
        <v>46</v>
      </c>
      <c r="H15" s="137" t="s">
        <v>35</v>
      </c>
      <c r="I15" s="137" t="s">
        <v>139</v>
      </c>
      <c r="J15" s="138">
        <f>'Приложение 2'!J68</f>
        <v>300</v>
      </c>
      <c r="K15" s="138"/>
      <c r="L15" s="138"/>
    </row>
    <row r="16" spans="1:12" ht="29.25" customHeight="1" x14ac:dyDescent="0.2">
      <c r="A16" s="139" t="str">
        <f>'Приложение 2'!A71</f>
        <v>Основное мероприятие "Благоустройство территории "</v>
      </c>
      <c r="B16" s="136" t="s">
        <v>17</v>
      </c>
      <c r="C16" s="136" t="s">
        <v>76</v>
      </c>
      <c r="D16" s="136" t="s">
        <v>141</v>
      </c>
      <c r="E16" s="136"/>
      <c r="F16" s="111"/>
      <c r="G16" s="140"/>
      <c r="H16" s="140"/>
      <c r="I16" s="140"/>
      <c r="J16" s="138">
        <f>J17</f>
        <v>377.4</v>
      </c>
      <c r="K16" s="138">
        <f>K17</f>
        <v>10</v>
      </c>
      <c r="L16" s="138">
        <f>L17</f>
        <v>10</v>
      </c>
    </row>
    <row r="17" spans="1:12" ht="26.25" customHeight="1" x14ac:dyDescent="0.2">
      <c r="A17" s="141" t="s">
        <v>118</v>
      </c>
      <c r="B17" s="136" t="s">
        <v>17</v>
      </c>
      <c r="C17" s="136" t="s">
        <v>76</v>
      </c>
      <c r="D17" s="136" t="s">
        <v>141</v>
      </c>
      <c r="E17" s="136" t="s">
        <v>117</v>
      </c>
      <c r="F17" s="111"/>
      <c r="G17" s="142"/>
      <c r="H17" s="142"/>
      <c r="I17" s="142"/>
      <c r="J17" s="138">
        <f t="shared" ref="J17:J21" si="1">J18</f>
        <v>377.4</v>
      </c>
      <c r="K17" s="138">
        <f t="shared" ref="K17:K21" si="2">K18</f>
        <v>10</v>
      </c>
      <c r="L17" s="138">
        <f t="shared" ref="L17:L21" si="3">L18</f>
        <v>10</v>
      </c>
    </row>
    <row r="18" spans="1:12" ht="36.75" customHeight="1" x14ac:dyDescent="0.2">
      <c r="A18" s="139" t="s">
        <v>170</v>
      </c>
      <c r="B18" s="136" t="s">
        <v>17</v>
      </c>
      <c r="C18" s="136" t="s">
        <v>76</v>
      </c>
      <c r="D18" s="136" t="s">
        <v>141</v>
      </c>
      <c r="E18" s="136" t="s">
        <v>117</v>
      </c>
      <c r="F18" s="111" t="s">
        <v>64</v>
      </c>
      <c r="G18" s="142"/>
      <c r="H18" s="142"/>
      <c r="I18" s="142"/>
      <c r="J18" s="138">
        <f t="shared" si="1"/>
        <v>377.4</v>
      </c>
      <c r="K18" s="138">
        <f t="shared" si="2"/>
        <v>10</v>
      </c>
      <c r="L18" s="138">
        <f t="shared" si="3"/>
        <v>10</v>
      </c>
    </row>
    <row r="19" spans="1:12" ht="42" customHeight="1" x14ac:dyDescent="0.2">
      <c r="A19" s="139" t="s">
        <v>42</v>
      </c>
      <c r="B19" s="136" t="s">
        <v>17</v>
      </c>
      <c r="C19" s="136" t="s">
        <v>76</v>
      </c>
      <c r="D19" s="136" t="s">
        <v>141</v>
      </c>
      <c r="E19" s="136" t="s">
        <v>117</v>
      </c>
      <c r="F19" s="111" t="s">
        <v>65</v>
      </c>
      <c r="G19" s="142"/>
      <c r="H19" s="142"/>
      <c r="I19" s="142"/>
      <c r="J19" s="138">
        <f t="shared" si="1"/>
        <v>377.4</v>
      </c>
      <c r="K19" s="138">
        <f t="shared" si="2"/>
        <v>10</v>
      </c>
      <c r="L19" s="138">
        <f t="shared" si="3"/>
        <v>10</v>
      </c>
    </row>
    <row r="20" spans="1:12" ht="12.75" customHeight="1" x14ac:dyDescent="0.2">
      <c r="A20" s="139" t="s">
        <v>55</v>
      </c>
      <c r="B20" s="136" t="s">
        <v>17</v>
      </c>
      <c r="C20" s="136" t="s">
        <v>76</v>
      </c>
      <c r="D20" s="136" t="s">
        <v>141</v>
      </c>
      <c r="E20" s="136" t="s">
        <v>117</v>
      </c>
      <c r="F20" s="111" t="s">
        <v>65</v>
      </c>
      <c r="G20" s="137" t="s">
        <v>46</v>
      </c>
      <c r="H20" s="137"/>
      <c r="I20" s="137"/>
      <c r="J20" s="138">
        <f t="shared" si="1"/>
        <v>377.4</v>
      </c>
      <c r="K20" s="138">
        <f t="shared" si="2"/>
        <v>10</v>
      </c>
      <c r="L20" s="138">
        <f t="shared" si="3"/>
        <v>10</v>
      </c>
    </row>
    <row r="21" spans="1:12" ht="16.5" customHeight="1" x14ac:dyDescent="0.2">
      <c r="A21" s="99" t="s">
        <v>61</v>
      </c>
      <c r="B21" s="136" t="s">
        <v>17</v>
      </c>
      <c r="C21" s="136" t="s">
        <v>76</v>
      </c>
      <c r="D21" s="136" t="s">
        <v>141</v>
      </c>
      <c r="E21" s="136" t="s">
        <v>117</v>
      </c>
      <c r="F21" s="111" t="s">
        <v>65</v>
      </c>
      <c r="G21" s="137" t="s">
        <v>46</v>
      </c>
      <c r="H21" s="137" t="s">
        <v>50</v>
      </c>
      <c r="I21" s="137"/>
      <c r="J21" s="138">
        <f t="shared" si="1"/>
        <v>377.4</v>
      </c>
      <c r="K21" s="138">
        <f t="shared" si="2"/>
        <v>10</v>
      </c>
      <c r="L21" s="138">
        <f t="shared" si="3"/>
        <v>10</v>
      </c>
    </row>
    <row r="22" spans="1:12" ht="57" customHeight="1" x14ac:dyDescent="0.2">
      <c r="A22" s="139" t="s">
        <v>151</v>
      </c>
      <c r="B22" s="136" t="s">
        <v>17</v>
      </c>
      <c r="C22" s="136" t="s">
        <v>76</v>
      </c>
      <c r="D22" s="136" t="s">
        <v>141</v>
      </c>
      <c r="E22" s="136" t="s">
        <v>117</v>
      </c>
      <c r="F22" s="111" t="s">
        <v>65</v>
      </c>
      <c r="G22" s="137" t="s">
        <v>46</v>
      </c>
      <c r="H22" s="137" t="s">
        <v>50</v>
      </c>
      <c r="I22" s="137" t="s">
        <v>139</v>
      </c>
      <c r="J22" s="138">
        <f>'Приложение 2'!J74</f>
        <v>377.4</v>
      </c>
      <c r="K22" s="138">
        <f>'Приложение 2'!K74</f>
        <v>10</v>
      </c>
      <c r="L22" s="138">
        <f>'Приложение 2'!L74</f>
        <v>10</v>
      </c>
    </row>
    <row r="23" spans="1:12" ht="27" customHeight="1" x14ac:dyDescent="0.2">
      <c r="A23" s="118" t="str">
        <f>'Приложение 2'!A75</f>
        <v>Основное мероприятие "Освещение территории сельского поселения"</v>
      </c>
      <c r="B23" s="136" t="s">
        <v>17</v>
      </c>
      <c r="C23" s="136" t="s">
        <v>76</v>
      </c>
      <c r="D23" s="136" t="s">
        <v>140</v>
      </c>
      <c r="E23" s="136"/>
      <c r="F23" s="111"/>
      <c r="G23" s="142"/>
      <c r="H23" s="142"/>
      <c r="I23" s="142"/>
      <c r="J23" s="138">
        <f>J24</f>
        <v>132</v>
      </c>
      <c r="K23" s="138">
        <f>K24</f>
        <v>93.8</v>
      </c>
      <c r="L23" s="138">
        <f>L24</f>
        <v>140</v>
      </c>
    </row>
    <row r="24" spans="1:12" x14ac:dyDescent="0.2">
      <c r="A24" s="141" t="s">
        <v>116</v>
      </c>
      <c r="B24" s="136" t="s">
        <v>17</v>
      </c>
      <c r="C24" s="136" t="s">
        <v>76</v>
      </c>
      <c r="D24" s="136" t="s">
        <v>140</v>
      </c>
      <c r="E24" s="136" t="s">
        <v>115</v>
      </c>
      <c r="F24" s="111"/>
      <c r="G24" s="142"/>
      <c r="H24" s="142"/>
      <c r="I24" s="142"/>
      <c r="J24" s="138">
        <f t="shared" ref="J24:J28" si="4">J25</f>
        <v>132</v>
      </c>
      <c r="K24" s="138">
        <f t="shared" ref="K24:K28" si="5">K25</f>
        <v>93.8</v>
      </c>
      <c r="L24" s="138">
        <f t="shared" ref="L24:L28" si="6">L25</f>
        <v>140</v>
      </c>
    </row>
    <row r="25" spans="1:12" ht="42" customHeight="1" x14ac:dyDescent="0.2">
      <c r="A25" s="139" t="s">
        <v>170</v>
      </c>
      <c r="B25" s="136" t="s">
        <v>17</v>
      </c>
      <c r="C25" s="136" t="s">
        <v>76</v>
      </c>
      <c r="D25" s="136" t="s">
        <v>140</v>
      </c>
      <c r="E25" s="136" t="s">
        <v>115</v>
      </c>
      <c r="F25" s="111" t="s">
        <v>64</v>
      </c>
      <c r="G25" s="142"/>
      <c r="H25" s="142"/>
      <c r="I25" s="142"/>
      <c r="J25" s="138">
        <f t="shared" si="4"/>
        <v>132</v>
      </c>
      <c r="K25" s="138">
        <f t="shared" si="5"/>
        <v>93.8</v>
      </c>
      <c r="L25" s="138">
        <f t="shared" si="6"/>
        <v>140</v>
      </c>
    </row>
    <row r="26" spans="1:12" ht="38.25" x14ac:dyDescent="0.2">
      <c r="A26" s="139" t="s">
        <v>42</v>
      </c>
      <c r="B26" s="136" t="s">
        <v>17</v>
      </c>
      <c r="C26" s="136" t="s">
        <v>76</v>
      </c>
      <c r="D26" s="136" t="s">
        <v>140</v>
      </c>
      <c r="E26" s="136" t="s">
        <v>115</v>
      </c>
      <c r="F26" s="111" t="s">
        <v>65</v>
      </c>
      <c r="G26" s="142"/>
      <c r="H26" s="142"/>
      <c r="I26" s="142"/>
      <c r="J26" s="138">
        <f t="shared" si="4"/>
        <v>132</v>
      </c>
      <c r="K26" s="138">
        <f t="shared" si="5"/>
        <v>93.8</v>
      </c>
      <c r="L26" s="138">
        <f t="shared" si="6"/>
        <v>140</v>
      </c>
    </row>
    <row r="27" spans="1:12" ht="15" customHeight="1" x14ac:dyDescent="0.2">
      <c r="A27" s="139" t="s">
        <v>55</v>
      </c>
      <c r="B27" s="136" t="s">
        <v>17</v>
      </c>
      <c r="C27" s="136" t="s">
        <v>76</v>
      </c>
      <c r="D27" s="136" t="s">
        <v>140</v>
      </c>
      <c r="E27" s="136" t="s">
        <v>115</v>
      </c>
      <c r="F27" s="111" t="s">
        <v>65</v>
      </c>
      <c r="G27" s="140" t="s">
        <v>46</v>
      </c>
      <c r="H27" s="140"/>
      <c r="I27" s="140"/>
      <c r="J27" s="138">
        <f t="shared" si="4"/>
        <v>132</v>
      </c>
      <c r="K27" s="138">
        <f t="shared" si="5"/>
        <v>93.8</v>
      </c>
      <c r="L27" s="138">
        <f t="shared" si="6"/>
        <v>140</v>
      </c>
    </row>
    <row r="28" spans="1:12" x14ac:dyDescent="0.2">
      <c r="A28" s="99" t="s">
        <v>61</v>
      </c>
      <c r="B28" s="136" t="s">
        <v>17</v>
      </c>
      <c r="C28" s="136" t="s">
        <v>76</v>
      </c>
      <c r="D28" s="136" t="s">
        <v>140</v>
      </c>
      <c r="E28" s="136" t="s">
        <v>115</v>
      </c>
      <c r="F28" s="111" t="s">
        <v>65</v>
      </c>
      <c r="G28" s="140" t="s">
        <v>46</v>
      </c>
      <c r="H28" s="140" t="s">
        <v>50</v>
      </c>
      <c r="I28" s="140"/>
      <c r="J28" s="138">
        <f t="shared" si="4"/>
        <v>132</v>
      </c>
      <c r="K28" s="138">
        <f t="shared" si="5"/>
        <v>93.8</v>
      </c>
      <c r="L28" s="138">
        <f t="shared" si="6"/>
        <v>140</v>
      </c>
    </row>
    <row r="29" spans="1:12" ht="51" x14ac:dyDescent="0.2">
      <c r="A29" s="139" t="s">
        <v>151</v>
      </c>
      <c r="B29" s="136" t="s">
        <v>17</v>
      </c>
      <c r="C29" s="136" t="s">
        <v>76</v>
      </c>
      <c r="D29" s="136" t="s">
        <v>140</v>
      </c>
      <c r="E29" s="136" t="s">
        <v>115</v>
      </c>
      <c r="F29" s="111" t="s">
        <v>65</v>
      </c>
      <c r="G29" s="140" t="s">
        <v>46</v>
      </c>
      <c r="H29" s="140" t="s">
        <v>50</v>
      </c>
      <c r="I29" s="140" t="s">
        <v>139</v>
      </c>
      <c r="J29" s="138">
        <f>'Приложение 2'!J78</f>
        <v>132</v>
      </c>
      <c r="K29" s="138">
        <f>'Приложение 2'!K78</f>
        <v>93.8</v>
      </c>
      <c r="L29" s="138">
        <f>'Приложение 2'!L78</f>
        <v>140</v>
      </c>
    </row>
    <row r="30" spans="1:12" ht="94.5" customHeight="1" x14ac:dyDescent="0.2">
      <c r="A30" s="116" t="str">
        <f>'Приложение 2'!A51</f>
        <v>Муниципаоьная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30" s="136" t="s">
        <v>168</v>
      </c>
      <c r="C30" s="136"/>
      <c r="D30" s="136"/>
      <c r="E30" s="136"/>
      <c r="F30" s="132"/>
      <c r="G30" s="142"/>
      <c r="H30" s="142"/>
      <c r="I30" s="142"/>
      <c r="J30" s="135">
        <f>J31</f>
        <v>754</v>
      </c>
      <c r="K30" s="135">
        <f>K31</f>
        <v>428</v>
      </c>
      <c r="L30" s="135">
        <f>L31</f>
        <v>446</v>
      </c>
    </row>
    <row r="31" spans="1:12" ht="52.5" customHeight="1" x14ac:dyDescent="0.2">
      <c r="A31" s="116" t="str">
        <f>'Приложение 2'!A52</f>
        <v>Основное мероприятие "Ремонт и содержание   дорог в границах поселения,поддержание дорожного полотна в работоспособном состоянии "</v>
      </c>
      <c r="B31" s="136" t="s">
        <v>168</v>
      </c>
      <c r="C31" s="136" t="s">
        <v>76</v>
      </c>
      <c r="D31" s="136" t="s">
        <v>33</v>
      </c>
      <c r="E31" s="136"/>
      <c r="F31" s="132"/>
      <c r="G31" s="142"/>
      <c r="H31" s="142"/>
      <c r="I31" s="142"/>
      <c r="J31" s="138">
        <f t="shared" ref="J31:J32" si="7">J32</f>
        <v>754</v>
      </c>
      <c r="K31" s="138">
        <f t="shared" ref="K31:K32" si="8">K32</f>
        <v>428</v>
      </c>
      <c r="L31" s="138">
        <f t="shared" ref="L31:L32" si="9">L32</f>
        <v>446</v>
      </c>
    </row>
    <row r="32" spans="1:12" ht="294.75" customHeight="1" x14ac:dyDescent="0.2">
      <c r="A32" s="116" t="str">
        <f>'Приложение 2'!A53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32" s="136" t="s">
        <v>168</v>
      </c>
      <c r="C32" s="136" t="s">
        <v>76</v>
      </c>
      <c r="D32" s="136" t="s">
        <v>33</v>
      </c>
      <c r="E32" s="136" t="s">
        <v>185</v>
      </c>
      <c r="F32" s="132"/>
      <c r="G32" s="142"/>
      <c r="H32" s="142"/>
      <c r="I32" s="142"/>
      <c r="J32" s="138">
        <f t="shared" si="7"/>
        <v>754</v>
      </c>
      <c r="K32" s="138">
        <f t="shared" si="8"/>
        <v>428</v>
      </c>
      <c r="L32" s="138">
        <f t="shared" si="9"/>
        <v>446</v>
      </c>
    </row>
    <row r="33" spans="1:12" ht="38.25" x14ac:dyDescent="0.2">
      <c r="A33" s="139" t="s">
        <v>170</v>
      </c>
      <c r="B33" s="136" t="s">
        <v>168</v>
      </c>
      <c r="C33" s="136" t="s">
        <v>76</v>
      </c>
      <c r="D33" s="136" t="s">
        <v>33</v>
      </c>
      <c r="E33" s="136" t="s">
        <v>185</v>
      </c>
      <c r="F33" s="132" t="s">
        <v>64</v>
      </c>
      <c r="G33" s="142"/>
      <c r="H33" s="142"/>
      <c r="I33" s="142"/>
      <c r="J33" s="138">
        <f t="shared" ref="J33:J36" si="10">J34</f>
        <v>754</v>
      </c>
      <c r="K33" s="138">
        <f t="shared" ref="K33:K36" si="11">K34</f>
        <v>428</v>
      </c>
      <c r="L33" s="138">
        <f t="shared" ref="L33:L36" si="12">L34</f>
        <v>446</v>
      </c>
    </row>
    <row r="34" spans="1:12" ht="38.25" x14ac:dyDescent="0.2">
      <c r="A34" s="139" t="s">
        <v>42</v>
      </c>
      <c r="B34" s="136" t="s">
        <v>168</v>
      </c>
      <c r="C34" s="136" t="s">
        <v>76</v>
      </c>
      <c r="D34" s="136" t="s">
        <v>33</v>
      </c>
      <c r="E34" s="136" t="s">
        <v>185</v>
      </c>
      <c r="F34" s="132" t="s">
        <v>65</v>
      </c>
      <c r="G34" s="142"/>
      <c r="H34" s="142"/>
      <c r="I34" s="142"/>
      <c r="J34" s="138">
        <f t="shared" si="10"/>
        <v>754</v>
      </c>
      <c r="K34" s="138">
        <f t="shared" si="11"/>
        <v>428</v>
      </c>
      <c r="L34" s="138">
        <f t="shared" si="12"/>
        <v>446</v>
      </c>
    </row>
    <row r="35" spans="1:12" x14ac:dyDescent="0.2">
      <c r="A35" s="141" t="s">
        <v>51</v>
      </c>
      <c r="B35" s="136" t="s">
        <v>168</v>
      </c>
      <c r="C35" s="136" t="s">
        <v>76</v>
      </c>
      <c r="D35" s="136" t="s">
        <v>33</v>
      </c>
      <c r="E35" s="136" t="s">
        <v>185</v>
      </c>
      <c r="F35" s="132" t="s">
        <v>65</v>
      </c>
      <c r="G35" s="137" t="s">
        <v>41</v>
      </c>
      <c r="H35" s="137"/>
      <c r="I35" s="137"/>
      <c r="J35" s="138">
        <f t="shared" si="10"/>
        <v>754</v>
      </c>
      <c r="K35" s="138">
        <f t="shared" si="11"/>
        <v>428</v>
      </c>
      <c r="L35" s="138">
        <f t="shared" si="12"/>
        <v>446</v>
      </c>
    </row>
    <row r="36" spans="1:12" ht="25.5" x14ac:dyDescent="0.2">
      <c r="A36" s="139" t="str">
        <f>'Приложение 2'!A50</f>
        <v>Дорожное хозяйство (дорожные фонды)</v>
      </c>
      <c r="B36" s="136" t="s">
        <v>168</v>
      </c>
      <c r="C36" s="136" t="s">
        <v>76</v>
      </c>
      <c r="D36" s="136" t="s">
        <v>33</v>
      </c>
      <c r="E36" s="136" t="s">
        <v>185</v>
      </c>
      <c r="F36" s="132" t="s">
        <v>65</v>
      </c>
      <c r="G36" s="137" t="s">
        <v>41</v>
      </c>
      <c r="H36" s="137" t="s">
        <v>54</v>
      </c>
      <c r="I36" s="137"/>
      <c r="J36" s="138">
        <f t="shared" si="10"/>
        <v>754</v>
      </c>
      <c r="K36" s="138">
        <f t="shared" si="11"/>
        <v>428</v>
      </c>
      <c r="L36" s="138">
        <f t="shared" si="12"/>
        <v>446</v>
      </c>
    </row>
    <row r="37" spans="1:12" ht="51" x14ac:dyDescent="0.2">
      <c r="A37" s="139" t="s">
        <v>151</v>
      </c>
      <c r="B37" s="136" t="s">
        <v>168</v>
      </c>
      <c r="C37" s="136" t="s">
        <v>76</v>
      </c>
      <c r="D37" s="136" t="s">
        <v>33</v>
      </c>
      <c r="E37" s="136" t="s">
        <v>185</v>
      </c>
      <c r="F37" s="132" t="s">
        <v>65</v>
      </c>
      <c r="G37" s="137" t="s">
        <v>41</v>
      </c>
      <c r="H37" s="137" t="s">
        <v>54</v>
      </c>
      <c r="I37" s="137" t="s">
        <v>139</v>
      </c>
      <c r="J37" s="138">
        <f>'Приложение 2'!J55</f>
        <v>754</v>
      </c>
      <c r="K37" s="138">
        <f>'Приложение 2'!K55</f>
        <v>428</v>
      </c>
      <c r="L37" s="138">
        <f>'Приложение 2'!L55</f>
        <v>446</v>
      </c>
    </row>
    <row r="38" spans="1:12" ht="65.25" customHeight="1" x14ac:dyDescent="0.2">
      <c r="A38" s="139" t="str">
        <f>'Приложение 2'!A10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38" s="136">
        <v>65</v>
      </c>
      <c r="C38" s="136"/>
      <c r="D38" s="136"/>
      <c r="E38" s="136"/>
      <c r="F38" s="111"/>
      <c r="G38" s="142"/>
      <c r="H38" s="142"/>
      <c r="I38" s="142"/>
      <c r="J38" s="138">
        <f>J39+J52</f>
        <v>842.4</v>
      </c>
      <c r="K38" s="138">
        <f>K39+K52</f>
        <v>980.60000000000014</v>
      </c>
      <c r="L38" s="138">
        <f>L39+L52</f>
        <v>963.59999999999991</v>
      </c>
    </row>
    <row r="39" spans="1:12" x14ac:dyDescent="0.2">
      <c r="A39" s="139" t="s">
        <v>36</v>
      </c>
      <c r="B39" s="136">
        <v>65</v>
      </c>
      <c r="C39" s="136">
        <v>1</v>
      </c>
      <c r="D39" s="136"/>
      <c r="E39" s="136"/>
      <c r="F39" s="111"/>
      <c r="G39" s="142"/>
      <c r="H39" s="142"/>
      <c r="I39" s="142"/>
      <c r="J39" s="138">
        <f>J40</f>
        <v>122</v>
      </c>
      <c r="K39" s="138">
        <f>K40+K46</f>
        <v>339.3</v>
      </c>
      <c r="L39" s="138">
        <f>L40+L46</f>
        <v>327.7</v>
      </c>
    </row>
    <row r="40" spans="1:12" ht="27.75" customHeight="1" x14ac:dyDescent="0.2">
      <c r="A40" s="139" t="s">
        <v>37</v>
      </c>
      <c r="B40" s="136">
        <v>65</v>
      </c>
      <c r="C40" s="136">
        <v>1</v>
      </c>
      <c r="D40" s="136" t="s">
        <v>60</v>
      </c>
      <c r="E40" s="136" t="s">
        <v>71</v>
      </c>
      <c r="F40" s="111"/>
      <c r="G40" s="142"/>
      <c r="H40" s="142"/>
      <c r="I40" s="142"/>
      <c r="J40" s="138">
        <f>J41</f>
        <v>122</v>
      </c>
      <c r="K40" s="138">
        <f t="shared" ref="K40:L44" si="13">K41</f>
        <v>310.7</v>
      </c>
      <c r="L40" s="138">
        <f t="shared" si="13"/>
        <v>269</v>
      </c>
    </row>
    <row r="41" spans="1:12" ht="89.25" x14ac:dyDescent="0.2">
      <c r="A41" s="139" t="s">
        <v>38</v>
      </c>
      <c r="B41" s="136">
        <v>65</v>
      </c>
      <c r="C41" s="136">
        <v>1</v>
      </c>
      <c r="D41" s="136" t="s">
        <v>60</v>
      </c>
      <c r="E41" s="136" t="s">
        <v>71</v>
      </c>
      <c r="F41" s="111" t="s">
        <v>62</v>
      </c>
      <c r="G41" s="142"/>
      <c r="H41" s="142"/>
      <c r="I41" s="142"/>
      <c r="J41" s="138">
        <f t="shared" ref="J41:J44" si="14">J42</f>
        <v>122</v>
      </c>
      <c r="K41" s="138">
        <f t="shared" si="13"/>
        <v>310.7</v>
      </c>
      <c r="L41" s="138">
        <f t="shared" si="13"/>
        <v>269</v>
      </c>
    </row>
    <row r="42" spans="1:12" ht="38.25" x14ac:dyDescent="0.2">
      <c r="A42" s="139" t="s">
        <v>39</v>
      </c>
      <c r="B42" s="136">
        <v>65</v>
      </c>
      <c r="C42" s="136">
        <v>1</v>
      </c>
      <c r="D42" s="136" t="s">
        <v>60</v>
      </c>
      <c r="E42" s="136" t="s">
        <v>71</v>
      </c>
      <c r="F42" s="111" t="s">
        <v>63</v>
      </c>
      <c r="G42" s="142"/>
      <c r="H42" s="142"/>
      <c r="I42" s="142"/>
      <c r="J42" s="138">
        <f t="shared" si="14"/>
        <v>122</v>
      </c>
      <c r="K42" s="138">
        <f t="shared" si="13"/>
        <v>310.7</v>
      </c>
      <c r="L42" s="138">
        <f t="shared" si="13"/>
        <v>269</v>
      </c>
    </row>
    <row r="43" spans="1:12" x14ac:dyDescent="0.2">
      <c r="A43" s="139" t="s">
        <v>32</v>
      </c>
      <c r="B43" s="136">
        <v>65</v>
      </c>
      <c r="C43" s="136">
        <v>1</v>
      </c>
      <c r="D43" s="136" t="s">
        <v>60</v>
      </c>
      <c r="E43" s="136" t="s">
        <v>71</v>
      </c>
      <c r="F43" s="111" t="s">
        <v>63</v>
      </c>
      <c r="G43" s="137" t="s">
        <v>33</v>
      </c>
      <c r="H43" s="137"/>
      <c r="I43" s="137"/>
      <c r="J43" s="138">
        <f t="shared" si="14"/>
        <v>122</v>
      </c>
      <c r="K43" s="138">
        <f t="shared" si="13"/>
        <v>310.7</v>
      </c>
      <c r="L43" s="138">
        <f t="shared" si="13"/>
        <v>269</v>
      </c>
    </row>
    <row r="44" spans="1:12" ht="51" x14ac:dyDescent="0.2">
      <c r="A44" s="98" t="s">
        <v>34</v>
      </c>
      <c r="B44" s="136">
        <v>65</v>
      </c>
      <c r="C44" s="136">
        <v>1</v>
      </c>
      <c r="D44" s="136" t="s">
        <v>60</v>
      </c>
      <c r="E44" s="136" t="s">
        <v>71</v>
      </c>
      <c r="F44" s="111" t="s">
        <v>63</v>
      </c>
      <c r="G44" s="137" t="s">
        <v>33</v>
      </c>
      <c r="H44" s="137" t="s">
        <v>35</v>
      </c>
      <c r="I44" s="137"/>
      <c r="J44" s="138">
        <f t="shared" si="14"/>
        <v>122</v>
      </c>
      <c r="K44" s="138">
        <f t="shared" si="13"/>
        <v>310.7</v>
      </c>
      <c r="L44" s="138">
        <f t="shared" si="13"/>
        <v>269</v>
      </c>
    </row>
    <row r="45" spans="1:12" ht="51" x14ac:dyDescent="0.2">
      <c r="A45" s="139" t="s">
        <v>151</v>
      </c>
      <c r="B45" s="136">
        <v>65</v>
      </c>
      <c r="C45" s="136">
        <v>1</v>
      </c>
      <c r="D45" s="136" t="s">
        <v>60</v>
      </c>
      <c r="E45" s="136" t="s">
        <v>71</v>
      </c>
      <c r="F45" s="111" t="s">
        <v>63</v>
      </c>
      <c r="G45" s="137" t="s">
        <v>33</v>
      </c>
      <c r="H45" s="137" t="s">
        <v>35</v>
      </c>
      <c r="I45" s="137" t="s">
        <v>139</v>
      </c>
      <c r="J45" s="138">
        <f>'Приложение 2'!J14</f>
        <v>122</v>
      </c>
      <c r="K45" s="138">
        <f>'Приложение 2'!K14</f>
        <v>310.7</v>
      </c>
      <c r="L45" s="138">
        <f>'Приложение 2'!L14</f>
        <v>269</v>
      </c>
    </row>
    <row r="46" spans="1:12" x14ac:dyDescent="0.2">
      <c r="A46" s="139" t="str">
        <f>'Приложение 3'!A90</f>
        <v>Условно утвержденные расходы</v>
      </c>
      <c r="B46" s="136" t="s">
        <v>143</v>
      </c>
      <c r="C46" s="136" t="s">
        <v>8</v>
      </c>
      <c r="D46" s="136" t="s">
        <v>60</v>
      </c>
      <c r="E46" s="136" t="s">
        <v>144</v>
      </c>
      <c r="F46" s="111"/>
      <c r="G46" s="137"/>
      <c r="H46" s="137"/>
      <c r="I46" s="137"/>
      <c r="J46" s="138"/>
      <c r="K46" s="138">
        <f t="shared" ref="K46:L50" si="15">K47</f>
        <v>28.6</v>
      </c>
      <c r="L46" s="138">
        <f t="shared" si="15"/>
        <v>58.7</v>
      </c>
    </row>
    <row r="47" spans="1:12" x14ac:dyDescent="0.2">
      <c r="A47" s="139" t="str">
        <f>'Приложение 3'!A91</f>
        <v>Иные бюджетные ассигнования</v>
      </c>
      <c r="B47" s="136" t="s">
        <v>143</v>
      </c>
      <c r="C47" s="136" t="s">
        <v>8</v>
      </c>
      <c r="D47" s="136" t="s">
        <v>60</v>
      </c>
      <c r="E47" s="136" t="s">
        <v>144</v>
      </c>
      <c r="F47" s="111" t="s">
        <v>66</v>
      </c>
      <c r="G47" s="137"/>
      <c r="H47" s="137"/>
      <c r="I47" s="137"/>
      <c r="J47" s="138"/>
      <c r="K47" s="138">
        <f t="shared" si="15"/>
        <v>28.6</v>
      </c>
      <c r="L47" s="138">
        <f t="shared" si="15"/>
        <v>58.7</v>
      </c>
    </row>
    <row r="48" spans="1:12" x14ac:dyDescent="0.2">
      <c r="A48" s="139" t="str">
        <f>'Приложение 3'!A92</f>
        <v>Резервные средства</v>
      </c>
      <c r="B48" s="136" t="s">
        <v>143</v>
      </c>
      <c r="C48" s="136" t="s">
        <v>8</v>
      </c>
      <c r="D48" s="136" t="s">
        <v>60</v>
      </c>
      <c r="E48" s="136" t="s">
        <v>144</v>
      </c>
      <c r="F48" s="111" t="s">
        <v>68</v>
      </c>
      <c r="G48" s="137"/>
      <c r="H48" s="137"/>
      <c r="I48" s="137"/>
      <c r="J48" s="138"/>
      <c r="K48" s="138">
        <f t="shared" si="15"/>
        <v>28.6</v>
      </c>
      <c r="L48" s="138">
        <f t="shared" si="15"/>
        <v>58.7</v>
      </c>
    </row>
    <row r="49" spans="1:12" x14ac:dyDescent="0.2">
      <c r="A49" s="139" t="str">
        <f>'Приложение 3'!A86</f>
        <v>Условно утвержденные расходы</v>
      </c>
      <c r="B49" s="136" t="s">
        <v>143</v>
      </c>
      <c r="C49" s="136" t="s">
        <v>8</v>
      </c>
      <c r="D49" s="136" t="s">
        <v>60</v>
      </c>
      <c r="E49" s="136" t="s">
        <v>144</v>
      </c>
      <c r="F49" s="111" t="s">
        <v>68</v>
      </c>
      <c r="G49" s="137" t="s">
        <v>142</v>
      </c>
      <c r="H49" s="137"/>
      <c r="I49" s="137"/>
      <c r="J49" s="138"/>
      <c r="K49" s="138">
        <f t="shared" si="15"/>
        <v>28.6</v>
      </c>
      <c r="L49" s="138">
        <f t="shared" si="15"/>
        <v>58.7</v>
      </c>
    </row>
    <row r="50" spans="1:12" x14ac:dyDescent="0.2">
      <c r="A50" s="139" t="str">
        <f>'Приложение 3'!A87</f>
        <v>Условно утвержденные расходы</v>
      </c>
      <c r="B50" s="136" t="s">
        <v>143</v>
      </c>
      <c r="C50" s="136" t="s">
        <v>8</v>
      </c>
      <c r="D50" s="136" t="s">
        <v>60</v>
      </c>
      <c r="E50" s="136" t="s">
        <v>144</v>
      </c>
      <c r="F50" s="111" t="s">
        <v>68</v>
      </c>
      <c r="G50" s="137" t="s">
        <v>142</v>
      </c>
      <c r="H50" s="137" t="s">
        <v>142</v>
      </c>
      <c r="I50" s="137"/>
      <c r="J50" s="138"/>
      <c r="K50" s="138">
        <f t="shared" si="15"/>
        <v>28.6</v>
      </c>
      <c r="L50" s="138">
        <f t="shared" si="15"/>
        <v>58.7</v>
      </c>
    </row>
    <row r="51" spans="1:12" ht="51" x14ac:dyDescent="0.2">
      <c r="A51" s="139" t="s">
        <v>151</v>
      </c>
      <c r="B51" s="136" t="s">
        <v>143</v>
      </c>
      <c r="C51" s="136" t="s">
        <v>8</v>
      </c>
      <c r="D51" s="136" t="s">
        <v>60</v>
      </c>
      <c r="E51" s="136" t="s">
        <v>144</v>
      </c>
      <c r="F51" s="111" t="s">
        <v>68</v>
      </c>
      <c r="G51" s="137" t="s">
        <v>142</v>
      </c>
      <c r="H51" s="137" t="s">
        <v>142</v>
      </c>
      <c r="I51" s="137" t="s">
        <v>139</v>
      </c>
      <c r="J51" s="138"/>
      <c r="K51" s="138">
        <f>'Приложение 3'!J92</f>
        <v>28.6</v>
      </c>
      <c r="L51" s="138">
        <f>'Приложение 3'!K92</f>
        <v>58.7</v>
      </c>
    </row>
    <row r="52" spans="1:12" ht="45" customHeight="1" x14ac:dyDescent="0.2">
      <c r="A52" s="98" t="str">
        <f>'Приложение 2'!A17</f>
        <v>Расходы в рамках обеспечения деятельности администрации Пушкинского сельского поселения</v>
      </c>
      <c r="B52" s="136">
        <v>65</v>
      </c>
      <c r="C52" s="136">
        <v>2</v>
      </c>
      <c r="D52" s="136"/>
      <c r="E52" s="136"/>
      <c r="F52" s="132"/>
      <c r="G52" s="142"/>
      <c r="H52" s="142"/>
      <c r="I52" s="142"/>
      <c r="J52" s="138">
        <f>J53+J59+J70</f>
        <v>720.4</v>
      </c>
      <c r="K52" s="138">
        <f>K53+K59</f>
        <v>641.30000000000007</v>
      </c>
      <c r="L52" s="138">
        <f>L53+L59</f>
        <v>635.9</v>
      </c>
    </row>
    <row r="53" spans="1:12" ht="41.25" customHeight="1" x14ac:dyDescent="0.2">
      <c r="A53" s="139" t="s">
        <v>43</v>
      </c>
      <c r="B53" s="136">
        <v>65</v>
      </c>
      <c r="C53" s="136">
        <v>2</v>
      </c>
      <c r="D53" s="136" t="s">
        <v>60</v>
      </c>
      <c r="E53" s="136" t="s">
        <v>72</v>
      </c>
      <c r="F53" s="132"/>
      <c r="G53" s="142"/>
      <c r="H53" s="142"/>
      <c r="I53" s="142"/>
      <c r="J53" s="138">
        <f>J54</f>
        <v>539</v>
      </c>
      <c r="K53" s="138">
        <f t="shared" ref="K53:L53" si="16">K54</f>
        <v>535.6</v>
      </c>
      <c r="L53" s="138">
        <f t="shared" si="16"/>
        <v>486.5</v>
      </c>
    </row>
    <row r="54" spans="1:12" ht="67.5" customHeight="1" x14ac:dyDescent="0.2">
      <c r="A54" s="139" t="s">
        <v>38</v>
      </c>
      <c r="B54" s="136">
        <v>65</v>
      </c>
      <c r="C54" s="136">
        <v>2</v>
      </c>
      <c r="D54" s="136" t="s">
        <v>60</v>
      </c>
      <c r="E54" s="136" t="s">
        <v>72</v>
      </c>
      <c r="F54" s="132" t="s">
        <v>62</v>
      </c>
      <c r="G54" s="142"/>
      <c r="H54" s="142"/>
      <c r="I54" s="142"/>
      <c r="J54" s="138">
        <f t="shared" ref="J54:J57" si="17">J55</f>
        <v>539</v>
      </c>
      <c r="K54" s="138">
        <f t="shared" ref="K54:K57" si="18">K55</f>
        <v>535.6</v>
      </c>
      <c r="L54" s="138">
        <f t="shared" ref="L54:L57" si="19">L55</f>
        <v>486.5</v>
      </c>
    </row>
    <row r="55" spans="1:12" ht="37.5" customHeight="1" x14ac:dyDescent="0.2">
      <c r="A55" s="139" t="s">
        <v>39</v>
      </c>
      <c r="B55" s="136">
        <v>65</v>
      </c>
      <c r="C55" s="136">
        <v>2</v>
      </c>
      <c r="D55" s="136" t="s">
        <v>60</v>
      </c>
      <c r="E55" s="136" t="s">
        <v>72</v>
      </c>
      <c r="F55" s="132" t="s">
        <v>63</v>
      </c>
      <c r="G55" s="142"/>
      <c r="H55" s="142"/>
      <c r="I55" s="142"/>
      <c r="J55" s="138">
        <f t="shared" si="17"/>
        <v>539</v>
      </c>
      <c r="K55" s="138">
        <f t="shared" si="18"/>
        <v>535.6</v>
      </c>
      <c r="L55" s="138">
        <f t="shared" si="19"/>
        <v>486.5</v>
      </c>
    </row>
    <row r="56" spans="1:12" ht="12.75" customHeight="1" x14ac:dyDescent="0.2">
      <c r="A56" s="139" t="s">
        <v>32</v>
      </c>
      <c r="B56" s="136">
        <v>65</v>
      </c>
      <c r="C56" s="136">
        <v>2</v>
      </c>
      <c r="D56" s="136" t="s">
        <v>60</v>
      </c>
      <c r="E56" s="136" t="s">
        <v>72</v>
      </c>
      <c r="F56" s="132" t="s">
        <v>63</v>
      </c>
      <c r="G56" s="137" t="s">
        <v>33</v>
      </c>
      <c r="H56" s="137"/>
      <c r="I56" s="137"/>
      <c r="J56" s="138">
        <f t="shared" si="17"/>
        <v>539</v>
      </c>
      <c r="K56" s="138">
        <f t="shared" si="18"/>
        <v>535.6</v>
      </c>
      <c r="L56" s="138">
        <f t="shared" si="19"/>
        <v>486.5</v>
      </c>
    </row>
    <row r="57" spans="1:12" ht="67.5" customHeight="1" x14ac:dyDescent="0.2">
      <c r="A57" s="98" t="s">
        <v>40</v>
      </c>
      <c r="B57" s="136">
        <v>65</v>
      </c>
      <c r="C57" s="136">
        <v>2</v>
      </c>
      <c r="D57" s="136" t="s">
        <v>60</v>
      </c>
      <c r="E57" s="136" t="s">
        <v>72</v>
      </c>
      <c r="F57" s="132" t="s">
        <v>63</v>
      </c>
      <c r="G57" s="137" t="s">
        <v>33</v>
      </c>
      <c r="H57" s="137" t="s">
        <v>41</v>
      </c>
      <c r="I57" s="137"/>
      <c r="J57" s="138">
        <f t="shared" si="17"/>
        <v>539</v>
      </c>
      <c r="K57" s="138">
        <f t="shared" si="18"/>
        <v>535.6</v>
      </c>
      <c r="L57" s="138">
        <f t="shared" si="19"/>
        <v>486.5</v>
      </c>
    </row>
    <row r="58" spans="1:12" ht="51.75" customHeight="1" x14ac:dyDescent="0.2">
      <c r="A58" s="139" t="s">
        <v>151</v>
      </c>
      <c r="B58" s="136">
        <v>65</v>
      </c>
      <c r="C58" s="136">
        <v>2</v>
      </c>
      <c r="D58" s="136" t="s">
        <v>60</v>
      </c>
      <c r="E58" s="136" t="s">
        <v>72</v>
      </c>
      <c r="F58" s="132" t="s">
        <v>63</v>
      </c>
      <c r="G58" s="137" t="s">
        <v>33</v>
      </c>
      <c r="H58" s="137" t="s">
        <v>41</v>
      </c>
      <c r="I58" s="137" t="s">
        <v>139</v>
      </c>
      <c r="J58" s="138">
        <f>'Приложение 2'!J20</f>
        <v>539</v>
      </c>
      <c r="K58" s="138">
        <f>'Приложение 2'!K20</f>
        <v>535.6</v>
      </c>
      <c r="L58" s="138">
        <f>'Приложение 2'!L20</f>
        <v>486.5</v>
      </c>
    </row>
    <row r="59" spans="1:12" ht="38.25" x14ac:dyDescent="0.2">
      <c r="A59" s="139" t="str">
        <f>'Приложение 2'!A21</f>
        <v>Расходы на обеспечение выполнения функций органов местного самоуправления</v>
      </c>
      <c r="B59" s="136" t="s">
        <v>143</v>
      </c>
      <c r="C59" s="136" t="s">
        <v>9</v>
      </c>
      <c r="D59" s="136" t="s">
        <v>60</v>
      </c>
      <c r="E59" s="136" t="s">
        <v>73</v>
      </c>
      <c r="F59" s="132"/>
      <c r="G59" s="137"/>
      <c r="H59" s="137"/>
      <c r="I59" s="137"/>
      <c r="J59" s="138">
        <f>J60+J65</f>
        <v>131.4</v>
      </c>
      <c r="K59" s="138">
        <f>K60+K65</f>
        <v>105.7</v>
      </c>
      <c r="L59" s="138">
        <f>L60+L65</f>
        <v>149.4</v>
      </c>
    </row>
    <row r="60" spans="1:12" ht="42" customHeight="1" x14ac:dyDescent="0.2">
      <c r="A60" s="139" t="s">
        <v>170</v>
      </c>
      <c r="B60" s="136">
        <v>65</v>
      </c>
      <c r="C60" s="136">
        <v>2</v>
      </c>
      <c r="D60" s="136" t="s">
        <v>60</v>
      </c>
      <c r="E60" s="136" t="s">
        <v>73</v>
      </c>
      <c r="F60" s="132" t="s">
        <v>64</v>
      </c>
      <c r="G60" s="142"/>
      <c r="H60" s="142"/>
      <c r="I60" s="142"/>
      <c r="J60" s="138">
        <f>J61</f>
        <v>129.4</v>
      </c>
      <c r="K60" s="138">
        <f>K61</f>
        <v>103.7</v>
      </c>
      <c r="L60" s="138">
        <f>L61</f>
        <v>147.4</v>
      </c>
    </row>
    <row r="61" spans="1:12" ht="38.25" x14ac:dyDescent="0.2">
      <c r="A61" s="139" t="s">
        <v>42</v>
      </c>
      <c r="B61" s="136">
        <v>65</v>
      </c>
      <c r="C61" s="136">
        <v>2</v>
      </c>
      <c r="D61" s="136" t="s">
        <v>60</v>
      </c>
      <c r="E61" s="136" t="s">
        <v>73</v>
      </c>
      <c r="F61" s="132" t="s">
        <v>65</v>
      </c>
      <c r="G61" s="142"/>
      <c r="H61" s="142"/>
      <c r="I61" s="142"/>
      <c r="J61" s="138">
        <f>J62</f>
        <v>129.4</v>
      </c>
      <c r="K61" s="138">
        <f t="shared" ref="K61:K63" si="20">K62</f>
        <v>103.7</v>
      </c>
      <c r="L61" s="138">
        <f t="shared" ref="L61:L63" si="21">L62</f>
        <v>147.4</v>
      </c>
    </row>
    <row r="62" spans="1:12" ht="19.5" customHeight="1" x14ac:dyDescent="0.2">
      <c r="A62" s="139" t="s">
        <v>32</v>
      </c>
      <c r="B62" s="136">
        <v>65</v>
      </c>
      <c r="C62" s="136">
        <v>2</v>
      </c>
      <c r="D62" s="136" t="s">
        <v>60</v>
      </c>
      <c r="E62" s="136" t="s">
        <v>73</v>
      </c>
      <c r="F62" s="132" t="s">
        <v>65</v>
      </c>
      <c r="G62" s="137" t="s">
        <v>33</v>
      </c>
      <c r="H62" s="137"/>
      <c r="I62" s="137"/>
      <c r="J62" s="138">
        <f t="shared" ref="J62:J63" si="22">J63</f>
        <v>129.4</v>
      </c>
      <c r="K62" s="138">
        <f t="shared" si="20"/>
        <v>103.7</v>
      </c>
      <c r="L62" s="138">
        <f t="shared" si="21"/>
        <v>147.4</v>
      </c>
    </row>
    <row r="63" spans="1:12" ht="75.75" customHeight="1" x14ac:dyDescent="0.2">
      <c r="A63" s="98" t="s">
        <v>40</v>
      </c>
      <c r="B63" s="136">
        <v>65</v>
      </c>
      <c r="C63" s="136">
        <v>2</v>
      </c>
      <c r="D63" s="136" t="s">
        <v>60</v>
      </c>
      <c r="E63" s="136" t="s">
        <v>73</v>
      </c>
      <c r="F63" s="132" t="s">
        <v>65</v>
      </c>
      <c r="G63" s="137" t="s">
        <v>33</v>
      </c>
      <c r="H63" s="137" t="s">
        <v>41</v>
      </c>
      <c r="I63" s="137"/>
      <c r="J63" s="138">
        <f t="shared" si="22"/>
        <v>129.4</v>
      </c>
      <c r="K63" s="138">
        <f t="shared" si="20"/>
        <v>103.7</v>
      </c>
      <c r="L63" s="138">
        <f t="shared" si="21"/>
        <v>147.4</v>
      </c>
    </row>
    <row r="64" spans="1:12" ht="51" x14ac:dyDescent="0.2">
      <c r="A64" s="139" t="s">
        <v>151</v>
      </c>
      <c r="B64" s="136">
        <v>65</v>
      </c>
      <c r="C64" s="136">
        <v>2</v>
      </c>
      <c r="D64" s="136" t="s">
        <v>60</v>
      </c>
      <c r="E64" s="136" t="s">
        <v>73</v>
      </c>
      <c r="F64" s="132" t="s">
        <v>65</v>
      </c>
      <c r="G64" s="137" t="s">
        <v>33</v>
      </c>
      <c r="H64" s="137" t="s">
        <v>41</v>
      </c>
      <c r="I64" s="137" t="s">
        <v>139</v>
      </c>
      <c r="J64" s="138">
        <f>'Приложение 2'!J23</f>
        <v>129.4</v>
      </c>
      <c r="K64" s="138">
        <f>'Приложение 2'!K23</f>
        <v>103.7</v>
      </c>
      <c r="L64" s="138">
        <f>'Приложение 2'!L23</f>
        <v>147.4</v>
      </c>
    </row>
    <row r="65" spans="1:12" ht="18" customHeight="1" x14ac:dyDescent="0.2">
      <c r="A65" s="139" t="s">
        <v>44</v>
      </c>
      <c r="B65" s="136">
        <v>65</v>
      </c>
      <c r="C65" s="136">
        <v>2</v>
      </c>
      <c r="D65" s="136" t="s">
        <v>60</v>
      </c>
      <c r="E65" s="136" t="s">
        <v>73</v>
      </c>
      <c r="F65" s="132" t="s">
        <v>66</v>
      </c>
      <c r="G65" s="142"/>
      <c r="H65" s="142"/>
      <c r="I65" s="142"/>
      <c r="J65" s="138">
        <f>J66</f>
        <v>2</v>
      </c>
      <c r="K65" s="138">
        <f t="shared" ref="K65:K68" si="23">K66</f>
        <v>2</v>
      </c>
      <c r="L65" s="138">
        <f t="shared" ref="L65:L68" si="24">L66</f>
        <v>2</v>
      </c>
    </row>
    <row r="66" spans="1:12" ht="28.5" customHeight="1" x14ac:dyDescent="0.2">
      <c r="A66" s="139" t="s">
        <v>45</v>
      </c>
      <c r="B66" s="136">
        <v>65</v>
      </c>
      <c r="C66" s="136">
        <v>2</v>
      </c>
      <c r="D66" s="136" t="s">
        <v>60</v>
      </c>
      <c r="E66" s="136" t="s">
        <v>73</v>
      </c>
      <c r="F66" s="132" t="s">
        <v>67</v>
      </c>
      <c r="G66" s="142"/>
      <c r="H66" s="142"/>
      <c r="I66" s="142"/>
      <c r="J66" s="138">
        <f t="shared" ref="J66:J68" si="25">J67</f>
        <v>2</v>
      </c>
      <c r="K66" s="138">
        <f t="shared" si="23"/>
        <v>2</v>
      </c>
      <c r="L66" s="138">
        <f t="shared" si="24"/>
        <v>2</v>
      </c>
    </row>
    <row r="67" spans="1:12" x14ac:dyDescent="0.2">
      <c r="A67" s="139" t="s">
        <v>32</v>
      </c>
      <c r="B67" s="136">
        <v>65</v>
      </c>
      <c r="C67" s="136">
        <v>2</v>
      </c>
      <c r="D67" s="136" t="s">
        <v>60</v>
      </c>
      <c r="E67" s="136" t="s">
        <v>73</v>
      </c>
      <c r="F67" s="132" t="s">
        <v>67</v>
      </c>
      <c r="G67" s="137" t="s">
        <v>33</v>
      </c>
      <c r="H67" s="137"/>
      <c r="I67" s="137"/>
      <c r="J67" s="138">
        <f t="shared" si="25"/>
        <v>2</v>
      </c>
      <c r="K67" s="138">
        <f t="shared" si="23"/>
        <v>2</v>
      </c>
      <c r="L67" s="138">
        <f t="shared" si="24"/>
        <v>2</v>
      </c>
    </row>
    <row r="68" spans="1:12" ht="75.75" customHeight="1" x14ac:dyDescent="0.2">
      <c r="A68" s="98" t="s">
        <v>40</v>
      </c>
      <c r="B68" s="136">
        <v>65</v>
      </c>
      <c r="C68" s="136">
        <v>2</v>
      </c>
      <c r="D68" s="136" t="s">
        <v>60</v>
      </c>
      <c r="E68" s="136" t="s">
        <v>73</v>
      </c>
      <c r="F68" s="132" t="s">
        <v>67</v>
      </c>
      <c r="G68" s="137" t="s">
        <v>33</v>
      </c>
      <c r="H68" s="137" t="s">
        <v>41</v>
      </c>
      <c r="I68" s="137"/>
      <c r="J68" s="138">
        <f t="shared" si="25"/>
        <v>2</v>
      </c>
      <c r="K68" s="138">
        <f t="shared" si="23"/>
        <v>2</v>
      </c>
      <c r="L68" s="138">
        <f t="shared" si="24"/>
        <v>2</v>
      </c>
    </row>
    <row r="69" spans="1:12" ht="54" customHeight="1" x14ac:dyDescent="0.2">
      <c r="A69" s="139" t="s">
        <v>151</v>
      </c>
      <c r="B69" s="136">
        <v>65</v>
      </c>
      <c r="C69" s="136">
        <v>2</v>
      </c>
      <c r="D69" s="136" t="s">
        <v>60</v>
      </c>
      <c r="E69" s="136" t="s">
        <v>73</v>
      </c>
      <c r="F69" s="132" t="s">
        <v>67</v>
      </c>
      <c r="G69" s="137" t="s">
        <v>33</v>
      </c>
      <c r="H69" s="137" t="s">
        <v>41</v>
      </c>
      <c r="I69" s="137" t="s">
        <v>139</v>
      </c>
      <c r="J69" s="138">
        <f>'Приложение 2'!J25</f>
        <v>2</v>
      </c>
      <c r="K69" s="138">
        <f>'Приложение 2'!K25</f>
        <v>2</v>
      </c>
      <c r="L69" s="138">
        <f>'Приложение 2'!L25</f>
        <v>2</v>
      </c>
    </row>
    <row r="70" spans="1:12" ht="76.5" x14ac:dyDescent="0.2">
      <c r="A70" s="139" t="str">
        <f>'Приложение 2'!A26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0" s="136" t="s">
        <v>143</v>
      </c>
      <c r="C70" s="136" t="s">
        <v>9</v>
      </c>
      <c r="D70" s="136" t="s">
        <v>60</v>
      </c>
      <c r="E70" s="136" t="s">
        <v>184</v>
      </c>
      <c r="F70" s="111"/>
      <c r="G70" s="137"/>
      <c r="H70" s="137"/>
      <c r="I70" s="137"/>
      <c r="J70" s="138">
        <f>J71</f>
        <v>50</v>
      </c>
      <c r="K70" s="138"/>
      <c r="L70" s="138"/>
    </row>
    <row r="71" spans="1:12" ht="89.25" x14ac:dyDescent="0.2">
      <c r="A71" s="139" t="str">
        <f>A41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1" s="136" t="s">
        <v>143</v>
      </c>
      <c r="C71" s="136" t="s">
        <v>9</v>
      </c>
      <c r="D71" s="136" t="s">
        <v>60</v>
      </c>
      <c r="E71" s="136" t="s">
        <v>184</v>
      </c>
      <c r="F71" s="111" t="s">
        <v>62</v>
      </c>
      <c r="G71" s="137"/>
      <c r="H71" s="137"/>
      <c r="I71" s="137"/>
      <c r="J71" s="138">
        <f>J72</f>
        <v>50</v>
      </c>
      <c r="K71" s="138"/>
      <c r="L71" s="138"/>
    </row>
    <row r="72" spans="1:12" ht="38.25" x14ac:dyDescent="0.2">
      <c r="A72" s="139" t="str">
        <f>A42</f>
        <v>Расходы на выплаты персоналу государственных (муниципальных) органов</v>
      </c>
      <c r="B72" s="136" t="s">
        <v>143</v>
      </c>
      <c r="C72" s="136" t="s">
        <v>9</v>
      </c>
      <c r="D72" s="136" t="s">
        <v>60</v>
      </c>
      <c r="E72" s="136" t="s">
        <v>184</v>
      </c>
      <c r="F72" s="111" t="s">
        <v>63</v>
      </c>
      <c r="G72" s="137"/>
      <c r="H72" s="137"/>
      <c r="I72" s="137"/>
      <c r="J72" s="138">
        <f>J73</f>
        <v>50</v>
      </c>
      <c r="K72" s="138"/>
      <c r="L72" s="138"/>
    </row>
    <row r="73" spans="1:12" x14ac:dyDescent="0.2">
      <c r="A73" s="139" t="str">
        <f>A43</f>
        <v>Общегосударственные вопросы</v>
      </c>
      <c r="B73" s="136" t="s">
        <v>143</v>
      </c>
      <c r="C73" s="136" t="s">
        <v>9</v>
      </c>
      <c r="D73" s="136" t="s">
        <v>60</v>
      </c>
      <c r="E73" s="136" t="s">
        <v>184</v>
      </c>
      <c r="F73" s="111" t="s">
        <v>63</v>
      </c>
      <c r="G73" s="137" t="s">
        <v>33</v>
      </c>
      <c r="H73" s="137"/>
      <c r="I73" s="137"/>
      <c r="J73" s="138">
        <f>J74</f>
        <v>50</v>
      </c>
      <c r="K73" s="138"/>
      <c r="L73" s="138"/>
    </row>
    <row r="74" spans="1:12" ht="53.25" customHeight="1" x14ac:dyDescent="0.2">
      <c r="A74" s="139" t="str">
        <f>A44</f>
        <v>Функционирование высшего должностного лица субъекта Российской Федерации и муниципального образования</v>
      </c>
      <c r="B74" s="136" t="s">
        <v>143</v>
      </c>
      <c r="C74" s="136" t="s">
        <v>9</v>
      </c>
      <c r="D74" s="136" t="s">
        <v>60</v>
      </c>
      <c r="E74" s="136" t="s">
        <v>184</v>
      </c>
      <c r="F74" s="111" t="s">
        <v>63</v>
      </c>
      <c r="G74" s="137" t="s">
        <v>33</v>
      </c>
      <c r="H74" s="137" t="s">
        <v>41</v>
      </c>
      <c r="I74" s="137"/>
      <c r="J74" s="138">
        <f>J75</f>
        <v>50</v>
      </c>
      <c r="K74" s="138"/>
      <c r="L74" s="138"/>
    </row>
    <row r="75" spans="1:12" ht="51" x14ac:dyDescent="0.2">
      <c r="A75" s="139" t="str">
        <f>A51</f>
        <v>Администрация Пушкинского сельского поселения Ромодановского муниципального района Республики Мордовия</v>
      </c>
      <c r="B75" s="136" t="s">
        <v>143</v>
      </c>
      <c r="C75" s="136" t="s">
        <v>9</v>
      </c>
      <c r="D75" s="136" t="s">
        <v>60</v>
      </c>
      <c r="E75" s="136" t="s">
        <v>184</v>
      </c>
      <c r="F75" s="111" t="s">
        <v>63</v>
      </c>
      <c r="G75" s="137" t="s">
        <v>33</v>
      </c>
      <c r="H75" s="137" t="s">
        <v>41</v>
      </c>
      <c r="I75" s="137" t="s">
        <v>139</v>
      </c>
      <c r="J75" s="138">
        <f>'Приложение 2'!J28</f>
        <v>50</v>
      </c>
      <c r="K75" s="138"/>
      <c r="L75" s="138"/>
    </row>
    <row r="76" spans="1:12" ht="66.75" customHeight="1" x14ac:dyDescent="0.2">
      <c r="A76" s="139" t="str">
        <f>'Приложение 2'!A81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76" s="136" t="s">
        <v>75</v>
      </c>
      <c r="C76" s="136"/>
      <c r="D76" s="136"/>
      <c r="E76" s="136"/>
      <c r="F76" s="132"/>
      <c r="G76" s="137"/>
      <c r="H76" s="137"/>
      <c r="I76" s="137"/>
      <c r="J76" s="138">
        <f>J77</f>
        <v>293.2</v>
      </c>
      <c r="K76" s="138">
        <f>K77</f>
        <v>304.60000000000002</v>
      </c>
      <c r="L76" s="138">
        <f>L77</f>
        <v>372</v>
      </c>
    </row>
    <row r="77" spans="1:12" ht="78" customHeight="1" x14ac:dyDescent="0.2">
      <c r="A77" s="139" t="str">
        <f>'Приложение 2'!A82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77" s="136" t="s">
        <v>75</v>
      </c>
      <c r="C77" s="136" t="s">
        <v>8</v>
      </c>
      <c r="D77" s="136"/>
      <c r="E77" s="136"/>
      <c r="F77" s="132"/>
      <c r="G77" s="137"/>
      <c r="H77" s="137"/>
      <c r="I77" s="137"/>
      <c r="J77" s="138">
        <f>J89+J95+J107+J78+J101</f>
        <v>293.2</v>
      </c>
      <c r="K77" s="138">
        <f>K89+K95+K107+K78</f>
        <v>304.60000000000002</v>
      </c>
      <c r="L77" s="138">
        <f>L89+L95+L107+L78</f>
        <v>372</v>
      </c>
    </row>
    <row r="78" spans="1:12" ht="76.5" x14ac:dyDescent="0.2">
      <c r="A78" s="139" t="str">
        <f>'Приложение 2'!A44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78" s="136" t="s">
        <v>75</v>
      </c>
      <c r="C78" s="136" t="s">
        <v>8</v>
      </c>
      <c r="D78" s="136" t="s">
        <v>60</v>
      </c>
      <c r="E78" s="136" t="s">
        <v>114</v>
      </c>
      <c r="F78" s="132"/>
      <c r="G78" s="142"/>
      <c r="H78" s="142"/>
      <c r="I78" s="142"/>
      <c r="J78" s="138">
        <f>J79</f>
        <v>217.4</v>
      </c>
      <c r="K78" s="138">
        <f>K79</f>
        <v>243.8</v>
      </c>
      <c r="L78" s="138">
        <f>L79+L84</f>
        <v>311.2</v>
      </c>
    </row>
    <row r="79" spans="1:12" ht="89.25" x14ac:dyDescent="0.2">
      <c r="A79" s="98" t="s">
        <v>38</v>
      </c>
      <c r="B79" s="136" t="s">
        <v>75</v>
      </c>
      <c r="C79" s="136" t="s">
        <v>8</v>
      </c>
      <c r="D79" s="136" t="s">
        <v>60</v>
      </c>
      <c r="E79" s="136" t="s">
        <v>114</v>
      </c>
      <c r="F79" s="132" t="s">
        <v>62</v>
      </c>
      <c r="G79" s="142"/>
      <c r="H79" s="142"/>
      <c r="I79" s="142"/>
      <c r="J79" s="138">
        <f>J80+J84</f>
        <v>217.4</v>
      </c>
      <c r="K79" s="138">
        <f>K80+K84</f>
        <v>243.8</v>
      </c>
      <c r="L79" s="138">
        <f>L80</f>
        <v>308.2</v>
      </c>
    </row>
    <row r="80" spans="1:12" ht="38.25" x14ac:dyDescent="0.2">
      <c r="A80" s="98" t="s">
        <v>39</v>
      </c>
      <c r="B80" s="136" t="s">
        <v>75</v>
      </c>
      <c r="C80" s="136" t="s">
        <v>8</v>
      </c>
      <c r="D80" s="136" t="s">
        <v>60</v>
      </c>
      <c r="E80" s="136" t="s">
        <v>114</v>
      </c>
      <c r="F80" s="132" t="s">
        <v>63</v>
      </c>
      <c r="G80" s="142"/>
      <c r="H80" s="142"/>
      <c r="I80" s="142"/>
      <c r="J80" s="138">
        <f t="shared" ref="J80:K82" si="26">J81</f>
        <v>214.4</v>
      </c>
      <c r="K80" s="138">
        <f t="shared" si="26"/>
        <v>240.8</v>
      </c>
      <c r="L80" s="138">
        <f>L81</f>
        <v>308.2</v>
      </c>
    </row>
    <row r="81" spans="1:12" x14ac:dyDescent="0.2">
      <c r="A81" s="139" t="s">
        <v>112</v>
      </c>
      <c r="B81" s="136" t="s">
        <v>75</v>
      </c>
      <c r="C81" s="136" t="s">
        <v>8</v>
      </c>
      <c r="D81" s="136" t="s">
        <v>60</v>
      </c>
      <c r="E81" s="136" t="s">
        <v>114</v>
      </c>
      <c r="F81" s="132" t="s">
        <v>63</v>
      </c>
      <c r="G81" s="137" t="s">
        <v>35</v>
      </c>
      <c r="H81" s="137"/>
      <c r="I81" s="137"/>
      <c r="J81" s="138">
        <f t="shared" si="26"/>
        <v>214.4</v>
      </c>
      <c r="K81" s="138">
        <f t="shared" si="26"/>
        <v>240.8</v>
      </c>
      <c r="L81" s="138">
        <f>L82</f>
        <v>308.2</v>
      </c>
    </row>
    <row r="82" spans="1:12" ht="25.5" x14ac:dyDescent="0.2">
      <c r="A82" s="139" t="s">
        <v>113</v>
      </c>
      <c r="B82" s="136" t="s">
        <v>75</v>
      </c>
      <c r="C82" s="136" t="s">
        <v>8</v>
      </c>
      <c r="D82" s="136" t="s">
        <v>60</v>
      </c>
      <c r="E82" s="136" t="s">
        <v>114</v>
      </c>
      <c r="F82" s="132" t="s">
        <v>63</v>
      </c>
      <c r="G82" s="137" t="s">
        <v>35</v>
      </c>
      <c r="H82" s="137" t="s">
        <v>50</v>
      </c>
      <c r="I82" s="137"/>
      <c r="J82" s="138">
        <f t="shared" si="26"/>
        <v>214.4</v>
      </c>
      <c r="K82" s="138">
        <f t="shared" si="26"/>
        <v>240.8</v>
      </c>
      <c r="L82" s="138">
        <f>L83</f>
        <v>308.2</v>
      </c>
    </row>
    <row r="83" spans="1:12" ht="51" x14ac:dyDescent="0.2">
      <c r="A83" s="139" t="s">
        <v>151</v>
      </c>
      <c r="B83" s="136" t="s">
        <v>75</v>
      </c>
      <c r="C83" s="136" t="s">
        <v>8</v>
      </c>
      <c r="D83" s="136" t="s">
        <v>60</v>
      </c>
      <c r="E83" s="136" t="s">
        <v>114</v>
      </c>
      <c r="F83" s="132" t="s">
        <v>63</v>
      </c>
      <c r="G83" s="137" t="s">
        <v>35</v>
      </c>
      <c r="H83" s="137" t="s">
        <v>50</v>
      </c>
      <c r="I83" s="137" t="s">
        <v>139</v>
      </c>
      <c r="J83" s="138">
        <f>'Приложение 2'!J46</f>
        <v>214.4</v>
      </c>
      <c r="K83" s="138">
        <f>'Приложение 2'!K46</f>
        <v>240.8</v>
      </c>
      <c r="L83" s="138">
        <f>'Приложение 2'!L46</f>
        <v>308.2</v>
      </c>
    </row>
    <row r="84" spans="1:12" ht="42" customHeight="1" x14ac:dyDescent="0.2">
      <c r="A84" s="139" t="s">
        <v>170</v>
      </c>
      <c r="B84" s="136" t="s">
        <v>75</v>
      </c>
      <c r="C84" s="136" t="s">
        <v>8</v>
      </c>
      <c r="D84" s="136" t="s">
        <v>60</v>
      </c>
      <c r="E84" s="136" t="s">
        <v>114</v>
      </c>
      <c r="F84" s="132" t="s">
        <v>64</v>
      </c>
      <c r="G84" s="142"/>
      <c r="H84" s="142"/>
      <c r="I84" s="142"/>
      <c r="J84" s="138">
        <f t="shared" ref="J84:L87" si="27">J85</f>
        <v>3</v>
      </c>
      <c r="K84" s="138">
        <f t="shared" si="27"/>
        <v>3</v>
      </c>
      <c r="L84" s="138">
        <f t="shared" si="27"/>
        <v>3</v>
      </c>
    </row>
    <row r="85" spans="1:12" ht="38.25" x14ac:dyDescent="0.2">
      <c r="A85" s="139" t="s">
        <v>42</v>
      </c>
      <c r="B85" s="136" t="s">
        <v>75</v>
      </c>
      <c r="C85" s="136" t="s">
        <v>8</v>
      </c>
      <c r="D85" s="136" t="s">
        <v>60</v>
      </c>
      <c r="E85" s="136" t="s">
        <v>114</v>
      </c>
      <c r="F85" s="132" t="s">
        <v>65</v>
      </c>
      <c r="G85" s="142"/>
      <c r="H85" s="142"/>
      <c r="I85" s="142"/>
      <c r="J85" s="138">
        <f t="shared" si="27"/>
        <v>3</v>
      </c>
      <c r="K85" s="138">
        <f t="shared" si="27"/>
        <v>3</v>
      </c>
      <c r="L85" s="138">
        <f t="shared" si="27"/>
        <v>3</v>
      </c>
    </row>
    <row r="86" spans="1:12" x14ac:dyDescent="0.2">
      <c r="A86" s="139" t="s">
        <v>112</v>
      </c>
      <c r="B86" s="136" t="s">
        <v>75</v>
      </c>
      <c r="C86" s="136" t="s">
        <v>8</v>
      </c>
      <c r="D86" s="136" t="s">
        <v>60</v>
      </c>
      <c r="E86" s="136" t="s">
        <v>114</v>
      </c>
      <c r="F86" s="132" t="s">
        <v>65</v>
      </c>
      <c r="G86" s="137" t="s">
        <v>35</v>
      </c>
      <c r="H86" s="137"/>
      <c r="I86" s="137"/>
      <c r="J86" s="138">
        <f t="shared" si="27"/>
        <v>3</v>
      </c>
      <c r="K86" s="138">
        <f t="shared" si="27"/>
        <v>3</v>
      </c>
      <c r="L86" s="138">
        <f t="shared" si="27"/>
        <v>3</v>
      </c>
    </row>
    <row r="87" spans="1:12" ht="34.5" customHeight="1" x14ac:dyDescent="0.2">
      <c r="A87" s="139" t="s">
        <v>171</v>
      </c>
      <c r="B87" s="136" t="s">
        <v>75</v>
      </c>
      <c r="C87" s="136" t="s">
        <v>8</v>
      </c>
      <c r="D87" s="136" t="s">
        <v>60</v>
      </c>
      <c r="E87" s="136" t="s">
        <v>114</v>
      </c>
      <c r="F87" s="132" t="s">
        <v>65</v>
      </c>
      <c r="G87" s="137" t="s">
        <v>35</v>
      </c>
      <c r="H87" s="137" t="s">
        <v>50</v>
      </c>
      <c r="I87" s="137"/>
      <c r="J87" s="138">
        <f t="shared" si="27"/>
        <v>3</v>
      </c>
      <c r="K87" s="138">
        <f t="shared" si="27"/>
        <v>3</v>
      </c>
      <c r="L87" s="138">
        <f t="shared" si="27"/>
        <v>3</v>
      </c>
    </row>
    <row r="88" spans="1:12" ht="55.5" customHeight="1" x14ac:dyDescent="0.2">
      <c r="A88" s="139" t="s">
        <v>151</v>
      </c>
      <c r="B88" s="136" t="s">
        <v>75</v>
      </c>
      <c r="C88" s="136" t="s">
        <v>8</v>
      </c>
      <c r="D88" s="136" t="s">
        <v>60</v>
      </c>
      <c r="E88" s="136" t="s">
        <v>114</v>
      </c>
      <c r="F88" s="132" t="s">
        <v>65</v>
      </c>
      <c r="G88" s="137" t="s">
        <v>35</v>
      </c>
      <c r="H88" s="137" t="s">
        <v>50</v>
      </c>
      <c r="I88" s="137" t="s">
        <v>139</v>
      </c>
      <c r="J88" s="138">
        <f>'Приложение 2'!J48</f>
        <v>3</v>
      </c>
      <c r="K88" s="138">
        <f>'Приложение 2'!K48</f>
        <v>3</v>
      </c>
      <c r="L88" s="138">
        <f>'Приложение 2'!L48</f>
        <v>3</v>
      </c>
    </row>
    <row r="89" spans="1:12" ht="26.25" customHeight="1" x14ac:dyDescent="0.2">
      <c r="A89" s="139" t="str">
        <f>'Приложение 2'!A83</f>
        <v>Доплаты к пенсиям муниципальных служащих Республики Мордовия</v>
      </c>
      <c r="B89" s="136" t="s">
        <v>75</v>
      </c>
      <c r="C89" s="136" t="s">
        <v>8</v>
      </c>
      <c r="D89" s="136" t="s">
        <v>60</v>
      </c>
      <c r="E89" s="136" t="s">
        <v>78</v>
      </c>
      <c r="F89" s="132"/>
      <c r="G89" s="137"/>
      <c r="H89" s="137"/>
      <c r="I89" s="137"/>
      <c r="J89" s="138">
        <f t="shared" ref="J89:L93" si="28">J90</f>
        <v>55.4</v>
      </c>
      <c r="K89" s="138">
        <f t="shared" si="28"/>
        <v>55.3</v>
      </c>
      <c r="L89" s="138">
        <f t="shared" si="28"/>
        <v>55.3</v>
      </c>
    </row>
    <row r="90" spans="1:12" ht="25.5" customHeight="1" x14ac:dyDescent="0.2">
      <c r="A90" s="139" t="str">
        <f>'Приложение 2'!A84</f>
        <v>Социальное обеспечение и иные выплаты населению</v>
      </c>
      <c r="B90" s="136" t="s">
        <v>75</v>
      </c>
      <c r="C90" s="136" t="s">
        <v>8</v>
      </c>
      <c r="D90" s="136" t="s">
        <v>60</v>
      </c>
      <c r="E90" s="136" t="s">
        <v>78</v>
      </c>
      <c r="F90" s="132" t="s">
        <v>69</v>
      </c>
      <c r="G90" s="137"/>
      <c r="H90" s="137"/>
      <c r="I90" s="137"/>
      <c r="J90" s="138">
        <f t="shared" si="28"/>
        <v>55.4</v>
      </c>
      <c r="K90" s="138">
        <f t="shared" si="28"/>
        <v>55.3</v>
      </c>
      <c r="L90" s="138">
        <f t="shared" si="28"/>
        <v>55.3</v>
      </c>
    </row>
    <row r="91" spans="1:12" ht="29.25" customHeight="1" x14ac:dyDescent="0.2">
      <c r="A91" s="139" t="str">
        <f>'Приложение 2'!A85</f>
        <v>Публичные нормативные социальные выплаты гражданам</v>
      </c>
      <c r="B91" s="136" t="s">
        <v>75</v>
      </c>
      <c r="C91" s="136" t="s">
        <v>8</v>
      </c>
      <c r="D91" s="136" t="s">
        <v>60</v>
      </c>
      <c r="E91" s="136" t="s">
        <v>78</v>
      </c>
      <c r="F91" s="132" t="s">
        <v>70</v>
      </c>
      <c r="G91" s="137"/>
      <c r="H91" s="137"/>
      <c r="I91" s="137"/>
      <c r="J91" s="138">
        <f t="shared" si="28"/>
        <v>55.4</v>
      </c>
      <c r="K91" s="138">
        <f t="shared" si="28"/>
        <v>55.3</v>
      </c>
      <c r="L91" s="138">
        <f t="shared" si="28"/>
        <v>55.3</v>
      </c>
    </row>
    <row r="92" spans="1:12" x14ac:dyDescent="0.2">
      <c r="A92" s="139" t="str">
        <f>'Приложение 2'!A79</f>
        <v>Социальная политика</v>
      </c>
      <c r="B92" s="136" t="s">
        <v>75</v>
      </c>
      <c r="C92" s="136" t="s">
        <v>8</v>
      </c>
      <c r="D92" s="136" t="s">
        <v>60</v>
      </c>
      <c r="E92" s="136" t="s">
        <v>78</v>
      </c>
      <c r="F92" s="132" t="s">
        <v>70</v>
      </c>
      <c r="G92" s="137" t="s">
        <v>17</v>
      </c>
      <c r="H92" s="137"/>
      <c r="I92" s="137"/>
      <c r="J92" s="138">
        <f t="shared" si="28"/>
        <v>55.4</v>
      </c>
      <c r="K92" s="138">
        <f t="shared" si="28"/>
        <v>55.3</v>
      </c>
      <c r="L92" s="138">
        <f t="shared" si="28"/>
        <v>55.3</v>
      </c>
    </row>
    <row r="93" spans="1:12" x14ac:dyDescent="0.2">
      <c r="A93" s="139" t="str">
        <f>'Приложение 2'!A80</f>
        <v xml:space="preserve"> Пенсионное обеспечение</v>
      </c>
      <c r="B93" s="136" t="s">
        <v>75</v>
      </c>
      <c r="C93" s="136" t="s">
        <v>8</v>
      </c>
      <c r="D93" s="136" t="s">
        <v>60</v>
      </c>
      <c r="E93" s="136" t="s">
        <v>78</v>
      </c>
      <c r="F93" s="132" t="s">
        <v>70</v>
      </c>
      <c r="G93" s="137" t="s">
        <v>17</v>
      </c>
      <c r="H93" s="137" t="s">
        <v>33</v>
      </c>
      <c r="I93" s="137"/>
      <c r="J93" s="138">
        <f t="shared" si="28"/>
        <v>55.4</v>
      </c>
      <c r="K93" s="138">
        <f t="shared" si="28"/>
        <v>55.3</v>
      </c>
      <c r="L93" s="138">
        <f t="shared" si="28"/>
        <v>55.3</v>
      </c>
    </row>
    <row r="94" spans="1:12" ht="53.25" customHeight="1" x14ac:dyDescent="0.2">
      <c r="A94" s="139" t="str">
        <f>A69</f>
        <v>Администрация Пушкинского сельского поселения Ромодановского муниципального района Республики Мордовия</v>
      </c>
      <c r="B94" s="136" t="s">
        <v>75</v>
      </c>
      <c r="C94" s="136" t="s">
        <v>8</v>
      </c>
      <c r="D94" s="136" t="s">
        <v>60</v>
      </c>
      <c r="E94" s="136" t="s">
        <v>78</v>
      </c>
      <c r="F94" s="132" t="s">
        <v>70</v>
      </c>
      <c r="G94" s="137" t="s">
        <v>17</v>
      </c>
      <c r="H94" s="137" t="s">
        <v>33</v>
      </c>
      <c r="I94" s="137" t="s">
        <v>139</v>
      </c>
      <c r="J94" s="138">
        <f>'Приложение 2'!J85</f>
        <v>55.4</v>
      </c>
      <c r="K94" s="138">
        <f>'Приложение 2'!K85</f>
        <v>55.3</v>
      </c>
      <c r="L94" s="138">
        <f>'Приложение 2'!L85</f>
        <v>55.3</v>
      </c>
    </row>
    <row r="95" spans="1:12" ht="53.25" customHeight="1" x14ac:dyDescent="0.2">
      <c r="A95" s="139" t="str">
        <f>'Приложение 2'!A37</f>
        <v>Резервный фонд администрации Пушкинского сельского поселения Ромодановского муниципального района Республики Мордовия</v>
      </c>
      <c r="B95" s="136" t="s">
        <v>75</v>
      </c>
      <c r="C95" s="136" t="s">
        <v>8</v>
      </c>
      <c r="D95" s="136" t="s">
        <v>60</v>
      </c>
      <c r="E95" s="136" t="s">
        <v>77</v>
      </c>
      <c r="F95" s="132"/>
      <c r="G95" s="137"/>
      <c r="H95" s="137"/>
      <c r="I95" s="137"/>
      <c r="J95" s="138">
        <f t="shared" ref="J95:L99" si="29">J96</f>
        <v>5</v>
      </c>
      <c r="K95" s="138">
        <f t="shared" si="29"/>
        <v>5</v>
      </c>
      <c r="L95" s="138">
        <f t="shared" si="29"/>
        <v>5</v>
      </c>
    </row>
    <row r="96" spans="1:12" ht="15" customHeight="1" x14ac:dyDescent="0.2">
      <c r="A96" s="139" t="str">
        <f>'Приложение 2'!A38</f>
        <v>Иные бюджетные ассигнования</v>
      </c>
      <c r="B96" s="136" t="s">
        <v>75</v>
      </c>
      <c r="C96" s="136" t="s">
        <v>8</v>
      </c>
      <c r="D96" s="136" t="s">
        <v>60</v>
      </c>
      <c r="E96" s="136" t="s">
        <v>77</v>
      </c>
      <c r="F96" s="132" t="s">
        <v>66</v>
      </c>
      <c r="G96" s="137"/>
      <c r="H96" s="137"/>
      <c r="I96" s="137"/>
      <c r="J96" s="138">
        <f t="shared" si="29"/>
        <v>5</v>
      </c>
      <c r="K96" s="138">
        <f t="shared" si="29"/>
        <v>5</v>
      </c>
      <c r="L96" s="138">
        <f t="shared" si="29"/>
        <v>5</v>
      </c>
    </row>
    <row r="97" spans="1:12" ht="12.75" customHeight="1" x14ac:dyDescent="0.2">
      <c r="A97" s="139" t="str">
        <f>'Приложение 2'!A39</f>
        <v>Резервные средства</v>
      </c>
      <c r="B97" s="136" t="s">
        <v>75</v>
      </c>
      <c r="C97" s="136" t="s">
        <v>8</v>
      </c>
      <c r="D97" s="136" t="s">
        <v>60</v>
      </c>
      <c r="E97" s="136" t="s">
        <v>77</v>
      </c>
      <c r="F97" s="132" t="s">
        <v>68</v>
      </c>
      <c r="G97" s="137"/>
      <c r="H97" s="137"/>
      <c r="I97" s="137"/>
      <c r="J97" s="138">
        <f t="shared" si="29"/>
        <v>5</v>
      </c>
      <c r="K97" s="138">
        <f t="shared" si="29"/>
        <v>5</v>
      </c>
      <c r="L97" s="138">
        <f t="shared" si="29"/>
        <v>5</v>
      </c>
    </row>
    <row r="98" spans="1:12" ht="13.5" customHeight="1" x14ac:dyDescent="0.2">
      <c r="A98" s="139" t="str">
        <f>'Приложение 2'!A8</f>
        <v>Общегосударственные вопросы</v>
      </c>
      <c r="B98" s="136" t="s">
        <v>75</v>
      </c>
      <c r="C98" s="136" t="s">
        <v>8</v>
      </c>
      <c r="D98" s="136" t="s">
        <v>60</v>
      </c>
      <c r="E98" s="136" t="s">
        <v>77</v>
      </c>
      <c r="F98" s="132" t="s">
        <v>68</v>
      </c>
      <c r="G98" s="137" t="s">
        <v>33</v>
      </c>
      <c r="H98" s="137"/>
      <c r="I98" s="137"/>
      <c r="J98" s="138">
        <f t="shared" si="29"/>
        <v>5</v>
      </c>
      <c r="K98" s="138">
        <f t="shared" si="29"/>
        <v>5</v>
      </c>
      <c r="L98" s="138">
        <f t="shared" si="29"/>
        <v>5</v>
      </c>
    </row>
    <row r="99" spans="1:12" ht="12.75" customHeight="1" x14ac:dyDescent="0.2">
      <c r="A99" s="139" t="str">
        <f>'Приложение 2'!A34</f>
        <v xml:space="preserve">Резервные фонды </v>
      </c>
      <c r="B99" s="136" t="s">
        <v>75</v>
      </c>
      <c r="C99" s="136" t="s">
        <v>8</v>
      </c>
      <c r="D99" s="136" t="s">
        <v>60</v>
      </c>
      <c r="E99" s="136" t="s">
        <v>77</v>
      </c>
      <c r="F99" s="132" t="s">
        <v>68</v>
      </c>
      <c r="G99" s="137" t="s">
        <v>33</v>
      </c>
      <c r="H99" s="137" t="s">
        <v>18</v>
      </c>
      <c r="I99" s="137"/>
      <c r="J99" s="138">
        <f t="shared" si="29"/>
        <v>5</v>
      </c>
      <c r="K99" s="138">
        <f t="shared" si="29"/>
        <v>5</v>
      </c>
      <c r="L99" s="138">
        <f t="shared" si="29"/>
        <v>5</v>
      </c>
    </row>
    <row r="100" spans="1:12" ht="53.25" customHeight="1" x14ac:dyDescent="0.2">
      <c r="A100" s="139" t="str">
        <f>A94</f>
        <v>Администрация Пушкинского сельского поселения Ромодановского муниципального района Республики Мордовия</v>
      </c>
      <c r="B100" s="136" t="s">
        <v>75</v>
      </c>
      <c r="C100" s="136" t="s">
        <v>8</v>
      </c>
      <c r="D100" s="136" t="s">
        <v>60</v>
      </c>
      <c r="E100" s="136" t="s">
        <v>77</v>
      </c>
      <c r="F100" s="132" t="s">
        <v>68</v>
      </c>
      <c r="G100" s="137" t="s">
        <v>33</v>
      </c>
      <c r="H100" s="137" t="s">
        <v>18</v>
      </c>
      <c r="I100" s="137" t="s">
        <v>139</v>
      </c>
      <c r="J100" s="138">
        <f>'Приложение 2'!J39</f>
        <v>5</v>
      </c>
      <c r="K100" s="138">
        <f>'Приложение 2'!K39</f>
        <v>5</v>
      </c>
      <c r="L100" s="138">
        <f>'Приложение 2'!L39</f>
        <v>5</v>
      </c>
    </row>
    <row r="101" spans="1:12" ht="27" customHeight="1" x14ac:dyDescent="0.2">
      <c r="A101" s="139" t="str">
        <f>'Приложение 2'!A59</f>
        <v>Мероприятия по землеустройству и землепользованию</v>
      </c>
      <c r="B101" s="136" t="s">
        <v>75</v>
      </c>
      <c r="C101" s="136" t="s">
        <v>8</v>
      </c>
      <c r="D101" s="136" t="s">
        <v>60</v>
      </c>
      <c r="E101" s="136" t="s">
        <v>195</v>
      </c>
      <c r="F101" s="132"/>
      <c r="G101" s="137"/>
      <c r="H101" s="137"/>
      <c r="I101" s="137"/>
      <c r="J101" s="138">
        <f>J102</f>
        <v>15</v>
      </c>
      <c r="K101" s="138"/>
      <c r="L101" s="138"/>
    </row>
    <row r="102" spans="1:12" ht="37.5" customHeight="1" x14ac:dyDescent="0.2">
      <c r="A102" s="139" t="str">
        <f>'Приложение 2'!A60</f>
        <v>Закупка товаров, работ и услуг для обеспечения государственных (муниципальных) нужд</v>
      </c>
      <c r="B102" s="136" t="s">
        <v>75</v>
      </c>
      <c r="C102" s="136" t="s">
        <v>8</v>
      </c>
      <c r="D102" s="136" t="s">
        <v>60</v>
      </c>
      <c r="E102" s="136" t="s">
        <v>195</v>
      </c>
      <c r="F102" s="132" t="s">
        <v>64</v>
      </c>
      <c r="G102" s="137"/>
      <c r="H102" s="137"/>
      <c r="I102" s="137"/>
      <c r="J102" s="138">
        <f>J103</f>
        <v>15</v>
      </c>
      <c r="K102" s="138"/>
      <c r="L102" s="138"/>
    </row>
    <row r="103" spans="1:12" ht="40.5" customHeight="1" x14ac:dyDescent="0.2">
      <c r="A103" s="139" t="str">
        <f>'Приложение 2'!A61</f>
        <v>Иные закупки товаров, работ и услуг для обеспечения государственных (муниципальных) нужд</v>
      </c>
      <c r="B103" s="136" t="s">
        <v>75</v>
      </c>
      <c r="C103" s="136" t="s">
        <v>8</v>
      </c>
      <c r="D103" s="136" t="s">
        <v>60</v>
      </c>
      <c r="E103" s="136" t="s">
        <v>195</v>
      </c>
      <c r="F103" s="132" t="s">
        <v>65</v>
      </c>
      <c r="G103" s="137"/>
      <c r="H103" s="137"/>
      <c r="I103" s="137"/>
      <c r="J103" s="138">
        <f>J104</f>
        <v>15</v>
      </c>
      <c r="K103" s="138"/>
      <c r="L103" s="138"/>
    </row>
    <row r="104" spans="1:12" ht="15" customHeight="1" x14ac:dyDescent="0.2">
      <c r="A104" s="139" t="str">
        <f>'Приложение 2'!A49</f>
        <v>Национальная экономика</v>
      </c>
      <c r="B104" s="136" t="s">
        <v>75</v>
      </c>
      <c r="C104" s="136" t="s">
        <v>8</v>
      </c>
      <c r="D104" s="136" t="s">
        <v>60</v>
      </c>
      <c r="E104" s="136" t="s">
        <v>195</v>
      </c>
      <c r="F104" s="132" t="s">
        <v>65</v>
      </c>
      <c r="G104" s="137" t="s">
        <v>41</v>
      </c>
      <c r="H104" s="137"/>
      <c r="I104" s="137"/>
      <c r="J104" s="138">
        <f>J105</f>
        <v>15</v>
      </c>
      <c r="K104" s="138"/>
      <c r="L104" s="138"/>
    </row>
    <row r="105" spans="1:12" ht="27.75" customHeight="1" x14ac:dyDescent="0.2">
      <c r="A105" s="139" t="str">
        <f>'Приложение 2'!A56</f>
        <v>Другие вопросы в облости национальной экономики</v>
      </c>
      <c r="B105" s="136" t="s">
        <v>75</v>
      </c>
      <c r="C105" s="136" t="s">
        <v>8</v>
      </c>
      <c r="D105" s="136" t="s">
        <v>60</v>
      </c>
      <c r="E105" s="136" t="s">
        <v>195</v>
      </c>
      <c r="F105" s="132" t="s">
        <v>65</v>
      </c>
      <c r="G105" s="137" t="s">
        <v>41</v>
      </c>
      <c r="H105" s="137" t="s">
        <v>20</v>
      </c>
      <c r="I105" s="137"/>
      <c r="J105" s="138">
        <f>J106</f>
        <v>15</v>
      </c>
      <c r="K105" s="138"/>
      <c r="L105" s="138"/>
    </row>
    <row r="106" spans="1:12" ht="51" customHeight="1" x14ac:dyDescent="0.2">
      <c r="A106" s="139" t="str">
        <f>A100</f>
        <v>Администрация Пушкинского сельского поселения Ромодановского муниципального района Республики Мордовия</v>
      </c>
      <c r="B106" s="136" t="s">
        <v>75</v>
      </c>
      <c r="C106" s="136" t="s">
        <v>8</v>
      </c>
      <c r="D106" s="136" t="s">
        <v>60</v>
      </c>
      <c r="E106" s="136" t="s">
        <v>195</v>
      </c>
      <c r="F106" s="132" t="s">
        <v>65</v>
      </c>
      <c r="G106" s="137" t="s">
        <v>41</v>
      </c>
      <c r="H106" s="137" t="s">
        <v>20</v>
      </c>
      <c r="I106" s="137" t="s">
        <v>139</v>
      </c>
      <c r="J106" s="138">
        <f>'Приложение 2'!J61</f>
        <v>15</v>
      </c>
      <c r="K106" s="138"/>
      <c r="L106" s="138"/>
    </row>
    <row r="107" spans="1:12" ht="126" customHeight="1" x14ac:dyDescent="0.2">
      <c r="A107" s="139" t="s">
        <v>30</v>
      </c>
      <c r="B107" s="136">
        <v>89</v>
      </c>
      <c r="C107" s="136">
        <v>1</v>
      </c>
      <c r="D107" s="136" t="s">
        <v>60</v>
      </c>
      <c r="E107" s="136" t="s">
        <v>74</v>
      </c>
      <c r="F107" s="132"/>
      <c r="G107" s="142"/>
      <c r="H107" s="142"/>
      <c r="I107" s="142"/>
      <c r="J107" s="138">
        <f t="shared" ref="J107:L111" si="30">J108</f>
        <v>0.4</v>
      </c>
      <c r="K107" s="138">
        <f t="shared" si="30"/>
        <v>0.5</v>
      </c>
      <c r="L107" s="138">
        <f t="shared" si="30"/>
        <v>0.5</v>
      </c>
    </row>
    <row r="108" spans="1:12" ht="39" customHeight="1" x14ac:dyDescent="0.2">
      <c r="A108" s="139" t="s">
        <v>170</v>
      </c>
      <c r="B108" s="136">
        <v>89</v>
      </c>
      <c r="C108" s="136">
        <v>1</v>
      </c>
      <c r="D108" s="136" t="s">
        <v>60</v>
      </c>
      <c r="E108" s="136" t="s">
        <v>74</v>
      </c>
      <c r="F108" s="132" t="s">
        <v>64</v>
      </c>
      <c r="G108" s="142"/>
      <c r="H108" s="142"/>
      <c r="I108" s="142"/>
      <c r="J108" s="138">
        <f t="shared" si="30"/>
        <v>0.4</v>
      </c>
      <c r="K108" s="138">
        <f t="shared" ref="K108:K111" si="31">K109</f>
        <v>0.5</v>
      </c>
      <c r="L108" s="138">
        <f t="shared" ref="L108:L111" si="32">L109</f>
        <v>0.5</v>
      </c>
    </row>
    <row r="109" spans="1:12" ht="38.25" x14ac:dyDescent="0.2">
      <c r="A109" s="139" t="s">
        <v>42</v>
      </c>
      <c r="B109" s="136">
        <v>89</v>
      </c>
      <c r="C109" s="136">
        <v>1</v>
      </c>
      <c r="D109" s="136" t="s">
        <v>60</v>
      </c>
      <c r="E109" s="136" t="s">
        <v>74</v>
      </c>
      <c r="F109" s="132" t="s">
        <v>65</v>
      </c>
      <c r="G109" s="142"/>
      <c r="H109" s="142"/>
      <c r="I109" s="142"/>
      <c r="J109" s="138">
        <f t="shared" si="30"/>
        <v>0.4</v>
      </c>
      <c r="K109" s="138">
        <f t="shared" si="31"/>
        <v>0.5</v>
      </c>
      <c r="L109" s="138">
        <f t="shared" si="32"/>
        <v>0.5</v>
      </c>
    </row>
    <row r="110" spans="1:12" x14ac:dyDescent="0.2">
      <c r="A110" s="139" t="s">
        <v>32</v>
      </c>
      <c r="B110" s="136">
        <v>89</v>
      </c>
      <c r="C110" s="136">
        <v>1</v>
      </c>
      <c r="D110" s="136" t="s">
        <v>60</v>
      </c>
      <c r="E110" s="136" t="s">
        <v>74</v>
      </c>
      <c r="F110" s="132" t="s">
        <v>65</v>
      </c>
      <c r="G110" s="137" t="s">
        <v>33</v>
      </c>
      <c r="H110" s="137"/>
      <c r="I110" s="137"/>
      <c r="J110" s="138">
        <f t="shared" si="30"/>
        <v>0.4</v>
      </c>
      <c r="K110" s="138">
        <f t="shared" si="31"/>
        <v>0.5</v>
      </c>
      <c r="L110" s="138">
        <f t="shared" si="32"/>
        <v>0.5</v>
      </c>
    </row>
    <row r="111" spans="1:12" ht="78" customHeight="1" x14ac:dyDescent="0.2">
      <c r="A111" s="98" t="s">
        <v>40</v>
      </c>
      <c r="B111" s="136">
        <v>89</v>
      </c>
      <c r="C111" s="136">
        <v>1</v>
      </c>
      <c r="D111" s="136" t="s">
        <v>60</v>
      </c>
      <c r="E111" s="136" t="s">
        <v>74</v>
      </c>
      <c r="F111" s="132" t="s">
        <v>65</v>
      </c>
      <c r="G111" s="137" t="s">
        <v>33</v>
      </c>
      <c r="H111" s="137" t="s">
        <v>41</v>
      </c>
      <c r="I111" s="137"/>
      <c r="J111" s="138">
        <f t="shared" si="30"/>
        <v>0.4</v>
      </c>
      <c r="K111" s="138">
        <f t="shared" si="31"/>
        <v>0.5</v>
      </c>
      <c r="L111" s="138">
        <f t="shared" si="32"/>
        <v>0.5</v>
      </c>
    </row>
    <row r="112" spans="1:12" ht="51" x14ac:dyDescent="0.2">
      <c r="A112" s="139" t="s">
        <v>151</v>
      </c>
      <c r="B112" s="136">
        <v>89</v>
      </c>
      <c r="C112" s="136">
        <v>1</v>
      </c>
      <c r="D112" s="136" t="s">
        <v>60</v>
      </c>
      <c r="E112" s="136" t="s">
        <v>74</v>
      </c>
      <c r="F112" s="132" t="s">
        <v>65</v>
      </c>
      <c r="G112" s="137" t="s">
        <v>33</v>
      </c>
      <c r="H112" s="137" t="s">
        <v>41</v>
      </c>
      <c r="I112" s="137" t="s">
        <v>139</v>
      </c>
      <c r="J112" s="138">
        <f>'Приложение 2'!J33</f>
        <v>0.4</v>
      </c>
      <c r="K112" s="138">
        <f>'Приложение 2'!K33</f>
        <v>0.5</v>
      </c>
      <c r="L112" s="138">
        <f>'Приложение 2'!L33</f>
        <v>0.5</v>
      </c>
    </row>
  </sheetData>
  <autoFilter ref="A1:L112" xr:uid="{00000000-0009-0000-0000-000004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9"/>
  <sheetViews>
    <sheetView view="pageBreakPreview" topLeftCell="A5" zoomScale="60" zoomScaleNormal="55" workbookViewId="0">
      <selection activeCell="C22" sqref="C22"/>
    </sheetView>
  </sheetViews>
  <sheetFormatPr defaultRowHeight="12.75" x14ac:dyDescent="0.2"/>
  <cols>
    <col min="1" max="1" width="58.6640625" style="23" customWidth="1"/>
    <col min="2" max="2" width="125" style="23" customWidth="1"/>
    <col min="3" max="3" width="27" style="23" customWidth="1"/>
    <col min="4" max="4" width="30.83203125" style="23" customWidth="1"/>
    <col min="5" max="5" width="27.5" style="23" customWidth="1"/>
    <col min="6" max="6" width="41.83203125" style="24" customWidth="1"/>
    <col min="7" max="7" width="23.6640625" style="23" customWidth="1"/>
    <col min="8" max="8" width="19.5" style="23" customWidth="1"/>
    <col min="9" max="9" width="25.5" style="23" customWidth="1"/>
    <col min="10" max="16384" width="9.33203125" style="23"/>
  </cols>
  <sheetData>
    <row r="1" spans="1:7" ht="51" hidden="1" customHeight="1" x14ac:dyDescent="0.35">
      <c r="B1" s="68"/>
      <c r="C1" s="155"/>
      <c r="D1" s="155"/>
      <c r="E1" s="155"/>
      <c r="F1" s="22"/>
    </row>
    <row r="2" spans="1:7" ht="409.6" customHeight="1" x14ac:dyDescent="0.3">
      <c r="A2" s="67"/>
      <c r="B2" s="66"/>
      <c r="C2" s="154" t="s">
        <v>204</v>
      </c>
      <c r="D2" s="154"/>
      <c r="E2" s="154"/>
      <c r="F2" s="20"/>
      <c r="G2" s="20"/>
    </row>
    <row r="3" spans="1:7" ht="13.15" customHeight="1" x14ac:dyDescent="0.2">
      <c r="A3" s="153" t="s">
        <v>192</v>
      </c>
      <c r="B3" s="153"/>
      <c r="C3" s="153"/>
      <c r="D3" s="153"/>
      <c r="E3" s="153"/>
    </row>
    <row r="4" spans="1:7" ht="13.15" customHeight="1" x14ac:dyDescent="0.2">
      <c r="A4" s="153"/>
      <c r="B4" s="153"/>
      <c r="C4" s="153"/>
      <c r="D4" s="153"/>
      <c r="E4" s="153"/>
    </row>
    <row r="5" spans="1:7" ht="83.25" customHeight="1" x14ac:dyDescent="0.3">
      <c r="A5" s="153"/>
      <c r="B5" s="153"/>
      <c r="C5" s="153"/>
      <c r="D5" s="153"/>
      <c r="E5" s="153"/>
      <c r="F5" s="65"/>
    </row>
    <row r="6" spans="1:7" ht="23.25" customHeight="1" x14ac:dyDescent="0.25">
      <c r="A6" s="64"/>
      <c r="B6" s="64"/>
      <c r="C6" s="63"/>
    </row>
    <row r="7" spans="1:7" ht="37.15" customHeight="1" x14ac:dyDescent="0.2">
      <c r="A7" s="156" t="s">
        <v>23</v>
      </c>
      <c r="B7" s="157" t="s">
        <v>24</v>
      </c>
      <c r="C7" s="158" t="s">
        <v>25</v>
      </c>
      <c r="D7" s="158"/>
      <c r="E7" s="158"/>
    </row>
    <row r="8" spans="1:7" s="29" customFormat="1" ht="138.6" customHeight="1" x14ac:dyDescent="0.4">
      <c r="A8" s="156"/>
      <c r="B8" s="157"/>
      <c r="C8" s="21" t="s">
        <v>173</v>
      </c>
      <c r="D8" s="21" t="s">
        <v>177</v>
      </c>
      <c r="E8" s="21" t="s">
        <v>188</v>
      </c>
      <c r="F8" s="30"/>
    </row>
    <row r="9" spans="1:7" s="45" customFormat="1" ht="28.15" customHeight="1" x14ac:dyDescent="0.3">
      <c r="A9" s="62" t="s">
        <v>8</v>
      </c>
      <c r="B9" s="61" t="s">
        <v>9</v>
      </c>
      <c r="C9" s="60">
        <v>3</v>
      </c>
      <c r="D9" s="60">
        <v>4</v>
      </c>
      <c r="E9" s="60">
        <v>5</v>
      </c>
      <c r="F9" s="46"/>
    </row>
    <row r="10" spans="1:7" s="45" customFormat="1" ht="44.45" customHeight="1" x14ac:dyDescent="0.35">
      <c r="A10" s="57" t="s">
        <v>80</v>
      </c>
      <c r="B10" s="69" t="s">
        <v>111</v>
      </c>
      <c r="C10" s="59">
        <f>C11+C22+C14+C18</f>
        <v>174.40000000000009</v>
      </c>
      <c r="D10" s="59">
        <f>D11+D22+D14+D18</f>
        <v>0</v>
      </c>
      <c r="E10" s="59">
        <f>E11+E22+E14+E18</f>
        <v>0</v>
      </c>
      <c r="F10" s="46"/>
    </row>
    <row r="11" spans="1:7" s="45" customFormat="1" ht="55.5" customHeight="1" x14ac:dyDescent="0.35">
      <c r="A11" s="57" t="s">
        <v>110</v>
      </c>
      <c r="B11" s="58" t="s">
        <v>79</v>
      </c>
      <c r="C11" s="53">
        <f t="shared" ref="C11:E12" si="0">SUM(C12)</f>
        <v>0</v>
      </c>
      <c r="D11" s="53">
        <f t="shared" si="0"/>
        <v>0</v>
      </c>
      <c r="E11" s="53">
        <f t="shared" si="0"/>
        <v>0</v>
      </c>
      <c r="F11" s="46"/>
    </row>
    <row r="12" spans="1:7" s="45" customFormat="1" ht="48" customHeight="1" x14ac:dyDescent="0.4">
      <c r="A12" s="57" t="s">
        <v>109</v>
      </c>
      <c r="B12" s="56" t="s">
        <v>155</v>
      </c>
      <c r="C12" s="53">
        <f t="shared" si="0"/>
        <v>0</v>
      </c>
      <c r="D12" s="53">
        <f t="shared" si="0"/>
        <v>0</v>
      </c>
      <c r="E12" s="53">
        <f t="shared" si="0"/>
        <v>0</v>
      </c>
      <c r="F12" s="46"/>
    </row>
    <row r="13" spans="1:7" s="45" customFormat="1" ht="54" customHeight="1" x14ac:dyDescent="0.4">
      <c r="A13" s="57" t="s">
        <v>108</v>
      </c>
      <c r="B13" s="56" t="s">
        <v>154</v>
      </c>
      <c r="C13" s="53">
        <v>0</v>
      </c>
      <c r="D13" s="39">
        <v>0</v>
      </c>
      <c r="E13" s="39">
        <v>0</v>
      </c>
      <c r="F13" s="46"/>
    </row>
    <row r="14" spans="1:7" s="45" customFormat="1" ht="51.75" customHeight="1" x14ac:dyDescent="0.4">
      <c r="A14" s="43" t="s">
        <v>107</v>
      </c>
      <c r="B14" s="55" t="s">
        <v>106</v>
      </c>
      <c r="C14" s="53">
        <v>0</v>
      </c>
      <c r="D14" s="53">
        <f t="shared" ref="C14:E15" si="1">D15</f>
        <v>0</v>
      </c>
      <c r="E14" s="53">
        <f t="shared" si="1"/>
        <v>0</v>
      </c>
      <c r="F14" s="46"/>
    </row>
    <row r="15" spans="1:7" s="45" customFormat="1" ht="57" customHeight="1" x14ac:dyDescent="0.4">
      <c r="A15" s="43" t="s">
        <v>105</v>
      </c>
      <c r="B15" s="55" t="s">
        <v>104</v>
      </c>
      <c r="C15" s="53">
        <f t="shared" si="1"/>
        <v>0</v>
      </c>
      <c r="D15" s="53">
        <f t="shared" si="1"/>
        <v>0</v>
      </c>
      <c r="E15" s="53">
        <f t="shared" si="1"/>
        <v>0</v>
      </c>
      <c r="F15" s="46"/>
    </row>
    <row r="16" spans="1:7" s="45" customFormat="1" ht="82.9" customHeight="1" x14ac:dyDescent="0.4">
      <c r="A16" s="43" t="s">
        <v>103</v>
      </c>
      <c r="B16" s="54" t="s">
        <v>102</v>
      </c>
      <c r="C16" s="53">
        <f>SUM(C17)</f>
        <v>0</v>
      </c>
      <c r="D16" s="53">
        <f>SUM(D17)</f>
        <v>0</v>
      </c>
      <c r="E16" s="53">
        <f>SUM(E17)</f>
        <v>0</v>
      </c>
      <c r="F16" s="46"/>
    </row>
    <row r="17" spans="1:6" s="45" customFormat="1" ht="77.45" customHeight="1" x14ac:dyDescent="0.4">
      <c r="A17" s="43" t="s">
        <v>101</v>
      </c>
      <c r="B17" s="52" t="s">
        <v>100</v>
      </c>
      <c r="C17" s="51">
        <v>0</v>
      </c>
      <c r="D17" s="51">
        <v>0</v>
      </c>
      <c r="E17" s="51">
        <v>0</v>
      </c>
      <c r="F17" s="46"/>
    </row>
    <row r="18" spans="1:6" s="45" customFormat="1" ht="48" customHeight="1" x14ac:dyDescent="0.4">
      <c r="A18" s="49" t="s">
        <v>99</v>
      </c>
      <c r="B18" s="50" t="s">
        <v>98</v>
      </c>
      <c r="C18" s="39">
        <f t="shared" ref="C18:E20" si="2">C19</f>
        <v>0</v>
      </c>
      <c r="D18" s="39">
        <f t="shared" si="2"/>
        <v>0</v>
      </c>
      <c r="E18" s="39">
        <f t="shared" si="2"/>
        <v>0</v>
      </c>
      <c r="F18" s="46"/>
    </row>
    <row r="19" spans="1:6" s="45" customFormat="1" ht="57.6" customHeight="1" x14ac:dyDescent="0.4">
      <c r="A19" s="49" t="s">
        <v>97</v>
      </c>
      <c r="B19" s="50" t="s">
        <v>96</v>
      </c>
      <c r="C19" s="39">
        <f t="shared" si="2"/>
        <v>0</v>
      </c>
      <c r="D19" s="39">
        <f t="shared" si="2"/>
        <v>0</v>
      </c>
      <c r="E19" s="39">
        <f t="shared" si="2"/>
        <v>0</v>
      </c>
      <c r="F19" s="46"/>
    </row>
    <row r="20" spans="1:6" s="45" customFormat="1" ht="77.45" customHeight="1" x14ac:dyDescent="0.4">
      <c r="A20" s="49" t="s">
        <v>95</v>
      </c>
      <c r="B20" s="50" t="s">
        <v>94</v>
      </c>
      <c r="C20" s="39">
        <f t="shared" si="2"/>
        <v>0</v>
      </c>
      <c r="D20" s="39">
        <f t="shared" si="2"/>
        <v>0</v>
      </c>
      <c r="E20" s="39">
        <f t="shared" si="2"/>
        <v>0</v>
      </c>
      <c r="F20" s="46"/>
    </row>
    <row r="21" spans="1:6" s="45" customFormat="1" ht="101.45" customHeight="1" x14ac:dyDescent="0.4">
      <c r="A21" s="49" t="s">
        <v>93</v>
      </c>
      <c r="B21" s="50" t="s">
        <v>153</v>
      </c>
      <c r="C21" s="39">
        <v>0</v>
      </c>
      <c r="D21" s="39">
        <v>0</v>
      </c>
      <c r="E21" s="39">
        <v>0</v>
      </c>
      <c r="F21" s="46"/>
    </row>
    <row r="22" spans="1:6" s="45" customFormat="1" ht="52.9" customHeight="1" x14ac:dyDescent="0.35">
      <c r="A22" s="49" t="s">
        <v>92</v>
      </c>
      <c r="B22" s="48" t="s">
        <v>91</v>
      </c>
      <c r="C22" s="47">
        <f>C25+C26</f>
        <v>174.40000000000009</v>
      </c>
      <c r="D22" s="47">
        <f>D25+D26</f>
        <v>0</v>
      </c>
      <c r="E22" s="47">
        <f>E25+E26</f>
        <v>0</v>
      </c>
      <c r="F22" s="46"/>
    </row>
    <row r="23" spans="1:6" s="37" customFormat="1" ht="40.15" customHeight="1" x14ac:dyDescent="0.35">
      <c r="A23" s="41" t="s">
        <v>90</v>
      </c>
      <c r="B23" s="44" t="s">
        <v>89</v>
      </c>
      <c r="C23" s="39">
        <f t="shared" ref="C23:E24" si="3">SUM(C24)</f>
        <v>-2524.6</v>
      </c>
      <c r="D23" s="39">
        <f t="shared" si="3"/>
        <v>-1817</v>
      </c>
      <c r="E23" s="39">
        <f t="shared" si="3"/>
        <v>-1931.6</v>
      </c>
      <c r="F23" s="38"/>
    </row>
    <row r="24" spans="1:6" s="29" customFormat="1" ht="46.15" customHeight="1" x14ac:dyDescent="0.4">
      <c r="A24" s="43" t="s">
        <v>88</v>
      </c>
      <c r="B24" s="42" t="s">
        <v>87</v>
      </c>
      <c r="C24" s="25">
        <f t="shared" si="3"/>
        <v>-2524.6</v>
      </c>
      <c r="D24" s="25">
        <f t="shared" si="3"/>
        <v>-1817</v>
      </c>
      <c r="E24" s="25">
        <f t="shared" si="3"/>
        <v>-1931.6</v>
      </c>
      <c r="F24" s="30"/>
    </row>
    <row r="25" spans="1:6" s="29" customFormat="1" ht="58.15" customHeight="1" x14ac:dyDescent="0.4">
      <c r="A25" s="43" t="s">
        <v>148</v>
      </c>
      <c r="B25" s="42" t="s">
        <v>147</v>
      </c>
      <c r="C25" s="25">
        <v>-2524.6</v>
      </c>
      <c r="D25" s="25">
        <v>-1817</v>
      </c>
      <c r="E25" s="25">
        <v>-1931.6</v>
      </c>
      <c r="F25" s="30"/>
    </row>
    <row r="26" spans="1:6" s="37" customFormat="1" ht="43.15" customHeight="1" x14ac:dyDescent="0.35">
      <c r="A26" s="41" t="s">
        <v>86</v>
      </c>
      <c r="B26" s="40" t="s">
        <v>85</v>
      </c>
      <c r="C26" s="39">
        <f t="shared" ref="C26:E27" si="4">SUM(C27)</f>
        <v>2699</v>
      </c>
      <c r="D26" s="39">
        <f t="shared" si="4"/>
        <v>1817</v>
      </c>
      <c r="E26" s="39">
        <f t="shared" si="4"/>
        <v>1931.6</v>
      </c>
      <c r="F26" s="38"/>
    </row>
    <row r="27" spans="1:6" s="29" customFormat="1" ht="47.45" customHeight="1" x14ac:dyDescent="0.4">
      <c r="A27" s="36" t="s">
        <v>84</v>
      </c>
      <c r="B27" s="35" t="s">
        <v>83</v>
      </c>
      <c r="C27" s="25">
        <f t="shared" si="4"/>
        <v>2699</v>
      </c>
      <c r="D27" s="25">
        <f t="shared" si="4"/>
        <v>1817</v>
      </c>
      <c r="E27" s="25">
        <f t="shared" si="4"/>
        <v>1931.6</v>
      </c>
      <c r="F27" s="30"/>
    </row>
    <row r="28" spans="1:6" s="29" customFormat="1" ht="56.45" customHeight="1" x14ac:dyDescent="0.4">
      <c r="A28" s="34" t="s">
        <v>82</v>
      </c>
      <c r="B28" s="33" t="s">
        <v>81</v>
      </c>
      <c r="C28" s="25">
        <v>2699</v>
      </c>
      <c r="D28" s="25">
        <v>1817</v>
      </c>
      <c r="E28" s="25">
        <v>1931.6</v>
      </c>
      <c r="F28" s="30"/>
    </row>
    <row r="29" spans="1:6" s="29" customFormat="1" ht="76.5" customHeight="1" x14ac:dyDescent="0.4">
      <c r="A29" s="32" t="s">
        <v>80</v>
      </c>
      <c r="B29" s="31" t="s">
        <v>152</v>
      </c>
      <c r="C29" s="97">
        <v>0</v>
      </c>
      <c r="D29" s="25">
        <v>0</v>
      </c>
      <c r="E29" s="25">
        <v>0</v>
      </c>
      <c r="F29" s="30"/>
    </row>
    <row r="30" spans="1:6" ht="37.15" customHeight="1" x14ac:dyDescent="0.4">
      <c r="A30" s="28"/>
      <c r="B30" s="27" t="s">
        <v>138</v>
      </c>
      <c r="C30" s="26">
        <v>483.9</v>
      </c>
      <c r="D30" s="25">
        <v>493.2</v>
      </c>
      <c r="E30" s="25">
        <v>502.7</v>
      </c>
    </row>
    <row r="32" spans="1:6" x14ac:dyDescent="0.2">
      <c r="F32" s="23"/>
    </row>
    <row r="33" spans="6:6" ht="44.45" customHeight="1" x14ac:dyDescent="0.2">
      <c r="F33" s="23"/>
    </row>
    <row r="34" spans="6:6" x14ac:dyDescent="0.2">
      <c r="F34" s="23"/>
    </row>
    <row r="35" spans="6:6" x14ac:dyDescent="0.2">
      <c r="F35" s="23"/>
    </row>
    <row r="36" spans="6:6" x14ac:dyDescent="0.2">
      <c r="F36" s="23"/>
    </row>
    <row r="37" spans="6:6" x14ac:dyDescent="0.2">
      <c r="F37" s="23"/>
    </row>
    <row r="38" spans="6:6" x14ac:dyDescent="0.2">
      <c r="F38" s="23"/>
    </row>
    <row r="39" spans="6:6" x14ac:dyDescent="0.2">
      <c r="F39" s="23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Грачева</cp:lastModifiedBy>
  <cp:lastPrinted>2026-02-20T05:40:07Z</cp:lastPrinted>
  <dcterms:created xsi:type="dcterms:W3CDTF">2006-09-16T00:00:00Z</dcterms:created>
  <dcterms:modified xsi:type="dcterms:W3CDTF">2026-02-20T05:41:19Z</dcterms:modified>
</cp:coreProperties>
</file>