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 tabRatio="752" activeTab="5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  <sheet name="прил6" sheetId="13" r:id="rId6"/>
  </sheets>
  <externalReferences>
    <externalReference r:id="rId7"/>
  </externalReferences>
  <definedNames>
    <definedName name="_xlnm._FilterDatabase" localSheetId="1" hidden="1">'Приложение 2'!$A$1:$L$93</definedName>
    <definedName name="_xlnm._FilterDatabase" localSheetId="2" hidden="1">'Приложение 3'!$A$1:$K$93</definedName>
    <definedName name="_xlnm._FilterDatabase" localSheetId="3" hidden="1">'Приложение 4'!$A$1:$L$111</definedName>
    <definedName name="Z_146E8F15_80AC_4549_8E02_D6058BD21F29_.wvu.FilterData" localSheetId="1" hidden="1">'Приложение 2'!$A$1:$L$93</definedName>
    <definedName name="Z_146E8F15_80AC_4549_8E02_D6058BD21F29_.wvu.FilterData" localSheetId="2" hidden="1">'Приложение 3'!$A$1:$K$93</definedName>
    <definedName name="Z_146E8F15_80AC_4549_8E02_D6058BD21F29_.wvu.FilterData" localSheetId="3" hidden="1">'Приложение 4'!$A$6:$L$111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3'!$A$1:$K$93</definedName>
    <definedName name="Z_2EE6EB00_C2BB_404A_98A6_E66B3D281ECF_.wvu.FilterData" localSheetId="1" hidden="1">'Приложение 2'!$A$6:$L$79</definedName>
    <definedName name="Z_2EE6EB00_C2BB_404A_98A6_E66B3D281ECF_.wvu.FilterData" localSheetId="2" hidden="1">'Приложение 3'!$A$6:$O$93</definedName>
    <definedName name="Z_2EE6EB00_C2BB_404A_98A6_E66B3D281ECF_.wvu.FilterData" localSheetId="3" hidden="1">'Приложение 4'!$A$6:$L$111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2'!$A$1:$L$93</definedName>
    <definedName name="Z_D2A2E364_7F41_4DF0_B445_F266635B8190_.wvu.FilterData" localSheetId="2" hidden="1">'Приложение 3'!$A$1:$K$93</definedName>
    <definedName name="Z_D2A2E364_7F41_4DF0_B445_F266635B8190_.wvu.FilterData" localSheetId="3" hidden="1">'Приложение 4'!$A$6:$L$111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 4'!$A$6:$L$111</definedName>
    <definedName name="_xlnm.Print_Area" localSheetId="4">'прил 5'!$A$1:$E$30</definedName>
    <definedName name="_xlnm.Print_Area" localSheetId="5">прил6!$A$1:$E$20</definedName>
    <definedName name="_xlnm.Print_Area" localSheetId="0">'Приложение 1'!$A$1:$E$28</definedName>
    <definedName name="_xlnm.Print_Area" localSheetId="1">'Приложение 2'!$A$1:$L$93</definedName>
  </definedNames>
  <calcPr calcId="114210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A76" i="6"/>
  <c r="A82"/>
  <c r="A88"/>
  <c r="A94"/>
  <c r="A93"/>
  <c r="A92"/>
  <c r="A91"/>
  <c r="A90"/>
  <c r="A89"/>
  <c r="J75"/>
  <c r="J74"/>
  <c r="J73"/>
  <c r="J72"/>
  <c r="J71"/>
  <c r="J82"/>
  <c r="J81"/>
  <c r="J80"/>
  <c r="J79"/>
  <c r="J78"/>
  <c r="J77"/>
  <c r="J88"/>
  <c r="J87"/>
  <c r="J86"/>
  <c r="J85"/>
  <c r="J84"/>
  <c r="J83"/>
  <c r="J111"/>
  <c r="J110"/>
  <c r="J109"/>
  <c r="J108"/>
  <c r="J107"/>
  <c r="J106"/>
  <c r="J100"/>
  <c r="J99"/>
  <c r="J98"/>
  <c r="J97"/>
  <c r="J96"/>
  <c r="J105"/>
  <c r="J104"/>
  <c r="J103"/>
  <c r="J102"/>
  <c r="J101"/>
  <c r="J95"/>
  <c r="J94"/>
  <c r="J93"/>
  <c r="J92"/>
  <c r="J91"/>
  <c r="J90"/>
  <c r="J89"/>
  <c r="J70"/>
  <c r="A61" i="4"/>
  <c r="A60"/>
  <c r="A59"/>
  <c r="A58"/>
  <c r="A57"/>
  <c r="A56"/>
  <c r="I55"/>
  <c r="I54"/>
  <c r="I53"/>
  <c r="I52"/>
  <c r="I51"/>
  <c r="I50"/>
  <c r="I61"/>
  <c r="I60"/>
  <c r="I59"/>
  <c r="I58"/>
  <c r="I57"/>
  <c r="I56"/>
  <c r="I49"/>
  <c r="A61" i="3"/>
  <c r="A60"/>
  <c r="A58"/>
  <c r="A57"/>
  <c r="J49"/>
  <c r="J56"/>
  <c r="J57"/>
  <c r="J58"/>
  <c r="J59"/>
  <c r="J60"/>
  <c r="C10" i="14"/>
  <c r="C22"/>
  <c r="J71" i="3"/>
  <c r="A15"/>
  <c r="A15" i="4"/>
  <c r="A58" i="6"/>
  <c r="A24" i="4"/>
  <c r="A95" i="6"/>
  <c r="A96"/>
  <c r="A97"/>
  <c r="A103"/>
  <c r="A98"/>
  <c r="A104"/>
  <c r="A99"/>
  <c r="A101"/>
  <c r="A102"/>
  <c r="L100"/>
  <c r="L99"/>
  <c r="L98"/>
  <c r="L97"/>
  <c r="L96"/>
  <c r="K100"/>
  <c r="K99"/>
  <c r="K98"/>
  <c r="K97"/>
  <c r="K96"/>
  <c r="L105"/>
  <c r="L104"/>
  <c r="L103"/>
  <c r="L102"/>
  <c r="L101"/>
  <c r="K105"/>
  <c r="K104"/>
  <c r="K103"/>
  <c r="K102"/>
  <c r="K101"/>
  <c r="A43" i="3"/>
  <c r="A43" i="4"/>
  <c r="A42" i="3"/>
  <c r="J50" i="6"/>
  <c r="J49"/>
  <c r="J48"/>
  <c r="J47"/>
  <c r="J46"/>
  <c r="J45"/>
  <c r="A46"/>
  <c r="A47"/>
  <c r="A48"/>
  <c r="A49"/>
  <c r="A50"/>
  <c r="A17" i="4"/>
  <c r="I17"/>
  <c r="I16"/>
  <c r="I15"/>
  <c r="L95" i="6"/>
  <c r="K95"/>
  <c r="A45"/>
  <c r="A16" i="3"/>
  <c r="A16" i="4"/>
  <c r="A17" i="3"/>
  <c r="J16"/>
  <c r="J15"/>
  <c r="J55" i="4"/>
  <c r="C19" i="2"/>
  <c r="C18"/>
  <c r="K76" i="6"/>
  <c r="L82"/>
  <c r="K82"/>
  <c r="L88"/>
  <c r="L87"/>
  <c r="L86"/>
  <c r="L85"/>
  <c r="L84"/>
  <c r="L83"/>
  <c r="K88"/>
  <c r="K87"/>
  <c r="K86"/>
  <c r="K85"/>
  <c r="K84"/>
  <c r="K83"/>
  <c r="A87"/>
  <c r="A86"/>
  <c r="A85"/>
  <c r="A84"/>
  <c r="A83"/>
  <c r="A37" i="4"/>
  <c r="K86"/>
  <c r="K85"/>
  <c r="K84"/>
  <c r="K83"/>
  <c r="K82"/>
  <c r="K81"/>
  <c r="K80"/>
  <c r="J86"/>
  <c r="J85"/>
  <c r="J84"/>
  <c r="J83"/>
  <c r="J82"/>
  <c r="J81"/>
  <c r="J80"/>
  <c r="I86"/>
  <c r="I85"/>
  <c r="I84"/>
  <c r="I83"/>
  <c r="I82"/>
  <c r="I81"/>
  <c r="I80"/>
  <c r="A86"/>
  <c r="A85"/>
  <c r="A84"/>
  <c r="A83"/>
  <c r="A81"/>
  <c r="A80"/>
  <c r="L92" i="3"/>
  <c r="L91"/>
  <c r="L90"/>
  <c r="L89"/>
  <c r="L88"/>
  <c r="L87"/>
  <c r="L85"/>
  <c r="L84"/>
  <c r="L83"/>
  <c r="L82"/>
  <c r="L81"/>
  <c r="L80"/>
  <c r="L78"/>
  <c r="L77"/>
  <c r="L76"/>
  <c r="L75"/>
  <c r="L74"/>
  <c r="L73"/>
  <c r="L67"/>
  <c r="L66"/>
  <c r="L65"/>
  <c r="L70"/>
  <c r="L69"/>
  <c r="L54"/>
  <c r="L53"/>
  <c r="L52"/>
  <c r="L51"/>
  <c r="L50"/>
  <c r="L49"/>
  <c r="L45"/>
  <c r="L47"/>
  <c r="L32"/>
  <c r="L31"/>
  <c r="L30"/>
  <c r="L29"/>
  <c r="L38"/>
  <c r="L37"/>
  <c r="L36"/>
  <c r="L35"/>
  <c r="L34"/>
  <c r="L25"/>
  <c r="L27"/>
  <c r="L22"/>
  <c r="L21"/>
  <c r="L13"/>
  <c r="L12"/>
  <c r="L11"/>
  <c r="L10"/>
  <c r="L9"/>
  <c r="A83"/>
  <c r="A82"/>
  <c r="A82" i="4"/>
  <c r="L64" i="3"/>
  <c r="L63"/>
  <c r="L62"/>
  <c r="L44"/>
  <c r="L24"/>
  <c r="L20"/>
  <c r="L19"/>
  <c r="L18"/>
  <c r="L8"/>
  <c r="K85"/>
  <c r="K84"/>
  <c r="K83"/>
  <c r="K82"/>
  <c r="K81"/>
  <c r="K80"/>
  <c r="J85"/>
  <c r="J84"/>
  <c r="J83"/>
  <c r="J82"/>
  <c r="J81"/>
  <c r="J80"/>
  <c r="L43"/>
  <c r="L42"/>
  <c r="L41"/>
  <c r="L40"/>
  <c r="L7"/>
  <c r="C16" i="2"/>
  <c r="D27"/>
  <c r="D26"/>
  <c r="C27"/>
  <c r="C26"/>
  <c r="D24"/>
  <c r="C24"/>
  <c r="D22"/>
  <c r="C22"/>
  <c r="D14"/>
  <c r="D13"/>
  <c r="C14"/>
  <c r="K92" i="3"/>
  <c r="J92" i="4"/>
  <c r="J92" i="3"/>
  <c r="J91"/>
  <c r="J90"/>
  <c r="J89"/>
  <c r="J88"/>
  <c r="J87"/>
  <c r="K78"/>
  <c r="K77"/>
  <c r="K76"/>
  <c r="K75"/>
  <c r="K74"/>
  <c r="K73"/>
  <c r="J78"/>
  <c r="J77"/>
  <c r="J76"/>
  <c r="J75"/>
  <c r="J74"/>
  <c r="J73"/>
  <c r="K70"/>
  <c r="K69"/>
  <c r="J70"/>
  <c r="J69"/>
  <c r="K67"/>
  <c r="K66"/>
  <c r="K65"/>
  <c r="J67"/>
  <c r="J66"/>
  <c r="J65"/>
  <c r="K54"/>
  <c r="K53"/>
  <c r="K51"/>
  <c r="K50"/>
  <c r="K49"/>
  <c r="J54"/>
  <c r="J53"/>
  <c r="J51"/>
  <c r="J50"/>
  <c r="K47"/>
  <c r="J47"/>
  <c r="K45"/>
  <c r="J45"/>
  <c r="K38"/>
  <c r="J38"/>
  <c r="K37"/>
  <c r="J37"/>
  <c r="K36"/>
  <c r="K35"/>
  <c r="K34"/>
  <c r="J36"/>
  <c r="J35"/>
  <c r="J34"/>
  <c r="K32"/>
  <c r="K31"/>
  <c r="K30"/>
  <c r="K29"/>
  <c r="J32"/>
  <c r="J31"/>
  <c r="J30"/>
  <c r="J29"/>
  <c r="K27"/>
  <c r="J27"/>
  <c r="K25"/>
  <c r="J25"/>
  <c r="J24"/>
  <c r="K22"/>
  <c r="K21"/>
  <c r="J22"/>
  <c r="J21"/>
  <c r="K13"/>
  <c r="K12"/>
  <c r="K11"/>
  <c r="K10"/>
  <c r="K9"/>
  <c r="J13"/>
  <c r="J12"/>
  <c r="J11"/>
  <c r="A70" i="6"/>
  <c r="A69"/>
  <c r="A9"/>
  <c r="A65" i="4"/>
  <c r="L76" i="6"/>
  <c r="L75"/>
  <c r="L74"/>
  <c r="L73"/>
  <c r="L72"/>
  <c r="L71"/>
  <c r="L15"/>
  <c r="L14"/>
  <c r="L13"/>
  <c r="L12"/>
  <c r="L11"/>
  <c r="L10"/>
  <c r="L9"/>
  <c r="K15"/>
  <c r="K14"/>
  <c r="K13"/>
  <c r="K12"/>
  <c r="K11"/>
  <c r="K10"/>
  <c r="K9"/>
  <c r="A8"/>
  <c r="A23"/>
  <c r="A51" i="4"/>
  <c r="K68"/>
  <c r="K67"/>
  <c r="K66"/>
  <c r="K65"/>
  <c r="J68"/>
  <c r="J67"/>
  <c r="J66"/>
  <c r="J65"/>
  <c r="A51" i="6"/>
  <c r="A31"/>
  <c r="A16"/>
  <c r="A10"/>
  <c r="A11"/>
  <c r="A12"/>
  <c r="A13"/>
  <c r="A14"/>
  <c r="A15"/>
  <c r="A29"/>
  <c r="A25"/>
  <c r="A69" i="4"/>
  <c r="A53"/>
  <c r="A44"/>
  <c r="A42"/>
  <c r="A20"/>
  <c r="A10"/>
  <c r="A19"/>
  <c r="A89" i="3"/>
  <c r="J76" i="6"/>
  <c r="J15"/>
  <c r="J14"/>
  <c r="J13"/>
  <c r="J12"/>
  <c r="J11"/>
  <c r="J10"/>
  <c r="J9"/>
  <c r="A66" i="4"/>
  <c r="A68"/>
  <c r="I68"/>
  <c r="I67"/>
  <c r="I66"/>
  <c r="I65"/>
  <c r="A67" i="3"/>
  <c r="A67" i="4"/>
  <c r="A68" i="3"/>
  <c r="L81" i="6"/>
  <c r="L80"/>
  <c r="L79"/>
  <c r="L78"/>
  <c r="L77"/>
  <c r="K81"/>
  <c r="K80"/>
  <c r="K79"/>
  <c r="K78"/>
  <c r="K77"/>
  <c r="A81"/>
  <c r="A80"/>
  <c r="A79"/>
  <c r="A77"/>
  <c r="A78"/>
  <c r="A74"/>
  <c r="A75"/>
  <c r="A73"/>
  <c r="A72"/>
  <c r="A71"/>
  <c r="K75"/>
  <c r="K74"/>
  <c r="K73"/>
  <c r="K72"/>
  <c r="K71"/>
  <c r="A105"/>
  <c r="A100"/>
  <c r="K93" i="4"/>
  <c r="L44" i="6"/>
  <c r="L43"/>
  <c r="L42"/>
  <c r="L41"/>
  <c r="L40"/>
  <c r="L39"/>
  <c r="J93" i="4"/>
  <c r="K44" i="6"/>
  <c r="K43"/>
  <c r="K42"/>
  <c r="K41"/>
  <c r="K40"/>
  <c r="K39"/>
  <c r="K92" i="4"/>
  <c r="A93"/>
  <c r="A41" i="6"/>
  <c r="A92" i="4"/>
  <c r="A40" i="6"/>
  <c r="A91" i="4"/>
  <c r="A39" i="6"/>
  <c r="A90" i="4"/>
  <c r="A88"/>
  <c r="A43" i="6"/>
  <c r="A87" i="4"/>
  <c r="A42" i="6"/>
  <c r="E22" i="2"/>
  <c r="J54" i="4"/>
  <c r="K55"/>
  <c r="K54"/>
  <c r="K53"/>
  <c r="K52"/>
  <c r="E27" i="2"/>
  <c r="E26"/>
  <c r="E24"/>
  <c r="E14"/>
  <c r="E13"/>
  <c r="C13"/>
  <c r="C21"/>
  <c r="C12"/>
  <c r="C11"/>
  <c r="J10" i="3"/>
  <c r="J9"/>
  <c r="J44"/>
  <c r="K44"/>
  <c r="K91"/>
  <c r="K90"/>
  <c r="K89"/>
  <c r="K88"/>
  <c r="K87"/>
  <c r="K24"/>
  <c r="K20"/>
  <c r="K19"/>
  <c r="K18"/>
  <c r="K8"/>
  <c r="D21" i="2"/>
  <c r="D12"/>
  <c r="D11"/>
  <c r="K64" i="3"/>
  <c r="K63"/>
  <c r="K62"/>
  <c r="J64"/>
  <c r="J63"/>
  <c r="J62"/>
  <c r="J52"/>
  <c r="K52"/>
  <c r="J20"/>
  <c r="J19"/>
  <c r="J18"/>
  <c r="A89" i="4"/>
  <c r="K91"/>
  <c r="E21" i="2"/>
  <c r="E12"/>
  <c r="K51" i="4"/>
  <c r="K50"/>
  <c r="K49"/>
  <c r="K43" i="3"/>
  <c r="K42"/>
  <c r="K41"/>
  <c r="K40"/>
  <c r="K7"/>
  <c r="J43"/>
  <c r="J42"/>
  <c r="J41"/>
  <c r="J40"/>
  <c r="J8"/>
  <c r="J91" i="4"/>
  <c r="K90"/>
  <c r="K46"/>
  <c r="K45"/>
  <c r="J46"/>
  <c r="J45"/>
  <c r="I46"/>
  <c r="I45"/>
  <c r="L111" i="6"/>
  <c r="L110"/>
  <c r="L109"/>
  <c r="L108"/>
  <c r="L107"/>
  <c r="L106"/>
  <c r="L70"/>
  <c r="K111"/>
  <c r="K110"/>
  <c r="K109"/>
  <c r="K108"/>
  <c r="K107"/>
  <c r="K106"/>
  <c r="K70"/>
  <c r="L68"/>
  <c r="L67"/>
  <c r="K68"/>
  <c r="K67"/>
  <c r="K66"/>
  <c r="K65"/>
  <c r="K64"/>
  <c r="L63"/>
  <c r="L62"/>
  <c r="L61"/>
  <c r="L60"/>
  <c r="L59"/>
  <c r="K63"/>
  <c r="K62"/>
  <c r="K61"/>
  <c r="K60"/>
  <c r="K59"/>
  <c r="L57"/>
  <c r="L56"/>
  <c r="L55"/>
  <c r="L54"/>
  <c r="L53"/>
  <c r="L52"/>
  <c r="K57"/>
  <c r="K56"/>
  <c r="K55"/>
  <c r="K54"/>
  <c r="K53"/>
  <c r="K52"/>
  <c r="L38"/>
  <c r="L37"/>
  <c r="L36"/>
  <c r="L35"/>
  <c r="L34"/>
  <c r="L33"/>
  <c r="K38"/>
  <c r="K37"/>
  <c r="K36"/>
  <c r="K35"/>
  <c r="K34"/>
  <c r="K33"/>
  <c r="K32"/>
  <c r="K22"/>
  <c r="K21"/>
  <c r="K20"/>
  <c r="K19"/>
  <c r="K18"/>
  <c r="K17"/>
  <c r="K16"/>
  <c r="K8"/>
  <c r="L22"/>
  <c r="L21"/>
  <c r="L20"/>
  <c r="L19"/>
  <c r="L18"/>
  <c r="L17"/>
  <c r="L16"/>
  <c r="L8"/>
  <c r="L30"/>
  <c r="L29"/>
  <c r="L28"/>
  <c r="L27"/>
  <c r="L26"/>
  <c r="L25"/>
  <c r="L24"/>
  <c r="K30"/>
  <c r="K29"/>
  <c r="K28"/>
  <c r="K27"/>
  <c r="K26"/>
  <c r="K25"/>
  <c r="K24"/>
  <c r="J68"/>
  <c r="J67"/>
  <c r="J66"/>
  <c r="J65"/>
  <c r="J64"/>
  <c r="J63"/>
  <c r="J62"/>
  <c r="J61"/>
  <c r="J60"/>
  <c r="J59"/>
  <c r="J57"/>
  <c r="J56"/>
  <c r="J55"/>
  <c r="J54"/>
  <c r="J53"/>
  <c r="J52"/>
  <c r="J38"/>
  <c r="J37"/>
  <c r="J36"/>
  <c r="J35"/>
  <c r="J34"/>
  <c r="J33"/>
  <c r="J32"/>
  <c r="J22"/>
  <c r="J21"/>
  <c r="J20"/>
  <c r="J19"/>
  <c r="J18"/>
  <c r="J17"/>
  <c r="J16"/>
  <c r="J8"/>
  <c r="J30"/>
  <c r="J29"/>
  <c r="J28"/>
  <c r="J27"/>
  <c r="J26"/>
  <c r="J25"/>
  <c r="J24"/>
  <c r="K79" i="4"/>
  <c r="K78"/>
  <c r="K77"/>
  <c r="J79"/>
  <c r="J78"/>
  <c r="J77"/>
  <c r="I79"/>
  <c r="I78"/>
  <c r="I77"/>
  <c r="K72"/>
  <c r="K71"/>
  <c r="K70"/>
  <c r="K69"/>
  <c r="J72"/>
  <c r="J71"/>
  <c r="J70"/>
  <c r="J69"/>
  <c r="I72"/>
  <c r="I71"/>
  <c r="I70"/>
  <c r="I69"/>
  <c r="K48"/>
  <c r="K47"/>
  <c r="J48"/>
  <c r="J47"/>
  <c r="I48"/>
  <c r="I47"/>
  <c r="K39"/>
  <c r="K37"/>
  <c r="K36"/>
  <c r="K35"/>
  <c r="K34"/>
  <c r="J39"/>
  <c r="J37"/>
  <c r="J36"/>
  <c r="J35"/>
  <c r="J34"/>
  <c r="I39"/>
  <c r="I37"/>
  <c r="I36"/>
  <c r="I35"/>
  <c r="I34"/>
  <c r="K33"/>
  <c r="K32"/>
  <c r="K31"/>
  <c r="K30"/>
  <c r="J33"/>
  <c r="J32"/>
  <c r="J31"/>
  <c r="J30"/>
  <c r="I33"/>
  <c r="I32"/>
  <c r="I31"/>
  <c r="I30"/>
  <c r="K28"/>
  <c r="K27"/>
  <c r="J28"/>
  <c r="J27"/>
  <c r="I28"/>
  <c r="I27"/>
  <c r="K26"/>
  <c r="K25"/>
  <c r="J26"/>
  <c r="J25"/>
  <c r="I26"/>
  <c r="I25"/>
  <c r="K23"/>
  <c r="K22"/>
  <c r="K21"/>
  <c r="J23"/>
  <c r="J22"/>
  <c r="J21"/>
  <c r="I23"/>
  <c r="I22"/>
  <c r="I21"/>
  <c r="K14"/>
  <c r="K13"/>
  <c r="K12"/>
  <c r="K11"/>
  <c r="K10"/>
  <c r="K9"/>
  <c r="J14"/>
  <c r="J13"/>
  <c r="J12"/>
  <c r="J11"/>
  <c r="J10"/>
  <c r="J9"/>
  <c r="I14"/>
  <c r="I13"/>
  <c r="I12"/>
  <c r="J7" i="3"/>
  <c r="I11" i="4"/>
  <c r="K58" i="6"/>
  <c r="K51"/>
  <c r="K31"/>
  <c r="L69"/>
  <c r="K69"/>
  <c r="J69"/>
  <c r="L32"/>
  <c r="J64" i="4"/>
  <c r="J63"/>
  <c r="I64"/>
  <c r="I63"/>
  <c r="K64"/>
  <c r="K63"/>
  <c r="K89"/>
  <c r="J90"/>
  <c r="L66" i="6"/>
  <c r="L65"/>
  <c r="L64"/>
  <c r="L58"/>
  <c r="L51"/>
  <c r="J76" i="4"/>
  <c r="J75"/>
  <c r="J74"/>
  <c r="J73"/>
  <c r="K76"/>
  <c r="K75"/>
  <c r="K74"/>
  <c r="K73"/>
  <c r="I76"/>
  <c r="I75"/>
  <c r="I74"/>
  <c r="I73"/>
  <c r="E11" i="2"/>
  <c r="L23" i="6"/>
  <c r="J23"/>
  <c r="K23"/>
  <c r="J89" i="4"/>
  <c r="J53"/>
  <c r="J52"/>
  <c r="J58" i="6"/>
  <c r="J51"/>
  <c r="J31"/>
  <c r="I24" i="4"/>
  <c r="I20"/>
  <c r="K24"/>
  <c r="K20"/>
  <c r="K19"/>
  <c r="J24"/>
  <c r="J20"/>
  <c r="K44"/>
  <c r="J44"/>
  <c r="I44"/>
  <c r="I38"/>
  <c r="K38"/>
  <c r="J38"/>
  <c r="J29"/>
  <c r="I29"/>
  <c r="K29"/>
  <c r="K43"/>
  <c r="K42"/>
  <c r="K41"/>
  <c r="K40"/>
  <c r="J43"/>
  <c r="J42"/>
  <c r="J41"/>
  <c r="J40"/>
  <c r="I43"/>
  <c r="I42"/>
  <c r="I41"/>
  <c r="I40"/>
  <c r="J7" i="6"/>
  <c r="K7"/>
  <c r="I10" i="4"/>
  <c r="I9"/>
  <c r="L31" i="6"/>
  <c r="L7"/>
  <c r="K88" i="4"/>
  <c r="J51"/>
  <c r="J50"/>
  <c r="J49"/>
  <c r="J88"/>
  <c r="J87"/>
  <c r="J62"/>
  <c r="K62"/>
  <c r="I62"/>
  <c r="J19"/>
  <c r="J18"/>
  <c r="J8"/>
  <c r="I19"/>
  <c r="I18"/>
  <c r="K18"/>
  <c r="K8"/>
  <c r="J7"/>
  <c r="K87"/>
  <c r="K7"/>
  <c r="I8"/>
  <c r="I7"/>
  <c r="C12" i="14"/>
  <c r="C11"/>
  <c r="D12"/>
  <c r="D11"/>
  <c r="E12"/>
  <c r="E11"/>
  <c r="C16"/>
  <c r="C15"/>
  <c r="C14"/>
  <c r="D16"/>
  <c r="D15"/>
  <c r="D14"/>
  <c r="D10"/>
  <c r="E16"/>
  <c r="E15"/>
  <c r="E14"/>
  <c r="E10"/>
  <c r="C20"/>
  <c r="C19"/>
  <c r="C18"/>
  <c r="D20"/>
  <c r="D19"/>
  <c r="D18"/>
  <c r="E20"/>
  <c r="E19"/>
  <c r="E18"/>
  <c r="C12" i="13"/>
  <c r="D12"/>
  <c r="E12"/>
  <c r="C19"/>
  <c r="C16"/>
  <c r="D19"/>
  <c r="D20"/>
  <c r="E19"/>
  <c r="E16"/>
  <c r="D16"/>
  <c r="E20"/>
  <c r="C20"/>
  <c r="D24" i="14"/>
  <c r="D23"/>
  <c r="D27"/>
  <c r="D26"/>
  <c r="E27"/>
  <c r="E26"/>
  <c r="C27"/>
  <c r="C26"/>
  <c r="C24"/>
  <c r="C23"/>
  <c r="E24"/>
  <c r="E23"/>
</calcChain>
</file>

<file path=xl/sharedStrings.xml><?xml version="1.0" encoding="utf-8"?>
<sst xmlns="http://schemas.openxmlformats.org/spreadsheetml/2006/main" count="1790" uniqueCount="224">
  <si>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</si>
  <si>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</si>
  <si>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</si>
  <si>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</si>
  <si>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</si>
  <si>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</si>
  <si>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</si>
  <si>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</si>
  <si>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</si>
  <si>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</si>
  <si>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</si>
  <si>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</si>
  <si>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</si>
  <si>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</si>
  <si>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</si>
  <si>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</si>
  <si>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</si>
  <si>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</si>
  <si>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</si>
  <si>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</si>
  <si>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</si>
  <si>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</si>
  <si>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</si>
  <si>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</si>
  <si>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</si>
  <si>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</si>
  <si>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</si>
  <si>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</si>
  <si>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</si>
  <si>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</si>
  <si>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</si>
  <si>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</si>
  <si>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</si>
  <si>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</si>
  <si>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</si>
  <si>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</si>
  <si>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</si>
  <si>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</si>
  <si>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</si>
  <si>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</si>
  <si>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</si>
  <si>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</si>
  <si>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</si>
  <si>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</si>
  <si>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</si>
  <si>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</si>
  <si>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</si>
  <si>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</si>
  <si>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</si>
  <si>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</si>
  <si>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</si>
  <si>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</si>
  <si>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</si>
  <si>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</si>
  <si>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</si>
  <si>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</si>
  <si>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</si>
  <si>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</si>
  <si>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</si>
  <si>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</si>
  <si>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</si>
  <si>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</si>
  <si>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</si>
  <si>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</si>
  <si>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</si>
  <si>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</si>
  <si>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</si>
  <si>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</si>
  <si>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</si>
  <si>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</si>
  <si>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</si>
  <si>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</si>
  <si>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</si>
  <si>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</si>
  <si>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</si>
  <si>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</si>
  <si>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</si>
  <si>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</si>
  <si>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</si>
  <si>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</si>
  <si>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</si>
  <si>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</si>
  <si>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</si>
  <si>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</si>
  <si>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</si>
  <si>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</si>
  <si>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</si>
  <si>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</si>
  <si>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</si>
  <si>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</si>
  <si>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</si>
  <si>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</si>
  <si>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</si>
  <si>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</si>
  <si>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</si>
  <si>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</si>
  <si>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</si>
  <si>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</si>
  <si>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</si>
  <si>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</si>
  <si>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</si>
  <si>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</si>
  <si>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</si>
  <si>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</si>
  <si>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</si>
  <si>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</si>
  <si>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</si>
  <si>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</si>
  <si>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</si>
  <si>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</si>
  <si>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</si>
  <si>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</si>
  <si>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</si>
  <si>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</si>
  <si>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</si>
  <si>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</si>
  <si>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</si>
  <si>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</si>
  <si>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</si>
  <si>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</si>
  <si>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</si>
  <si>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</si>
  <si>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</si>
  <si>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</si>
  <si>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</si>
  <si>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</si>
  <si>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</si>
  <si>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</si>
  <si>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</si>
  <si>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</si>
  <si>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</si>
  <si>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</si>
  <si>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</si>
  <si>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</si>
  <si>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</si>
  <si>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</si>
  <si>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</si>
  <si>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</si>
  <si>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</si>
  <si>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</si>
  <si>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</si>
  <si>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</si>
  <si>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</si>
  <si>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</si>
  <si>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</si>
  <si>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</si>
  <si>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</si>
  <si>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</si>
  <si>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</si>
  <si>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</si>
  <si>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</si>
  <si>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</si>
  <si>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</si>
  <si>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</si>
  <si>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</si>
  <si>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</si>
  <si>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Объем средств, направляемых на погашение основной суммы долга</t>
  </si>
  <si>
    <t>07</t>
  </si>
  <si>
    <t>43040</t>
  </si>
  <si>
    <t xml:space="preserve">  Субвенции бюджетам на осуществление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</si>
  <si>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</si>
  <si>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</si>
  <si>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</si>
  <si>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</si>
  <si>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</si>
  <si>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</si>
  <si>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</si>
  <si>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</si>
  <si>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</si>
  <si>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</si>
  <si>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</si>
  <si>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</si>
  <si>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</si>
  <si>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</si>
  <si>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</si>
  <si>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</si>
  <si>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</si>
  <si>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</si>
  <si>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</si>
  <si>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</si>
  <si>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</si>
  <si>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2026 год</t>
  </si>
  <si>
    <t>2 02 15002 00 0000 150</t>
  </si>
  <si>
    <t>2 02 15002 10 0000 150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</si>
  <si>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</si>
  <si>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</si>
  <si>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</si>
  <si>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</si>
  <si>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</si>
  <si>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</si>
  <si>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</si>
  <si>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</si>
  <si>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</si>
  <si>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</si>
  <si>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Условно утвержденные расходы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</si>
  <si>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</si>
  <si>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</si>
  <si>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2027 год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</si>
  <si>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</si>
  <si>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</si>
  <si>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</si>
  <si>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</si>
  <si>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</si>
  <si>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</si>
  <si>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</si>
  <si>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</si>
  <si>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</si>
  <si>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2026 ГОД И НА ПЛАНОВЫЙ ПЕРИОД 2027 И 2028 ГОДОВ
</t>
  </si>
  <si>
    <t>2028 год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</si>
  <si>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</si>
  <si>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 2027 И 2028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</si>
  <si>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</si>
  <si>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2026 ГОД И НА ПЛАНОВЫЙ ПЕРИОД 2027 и 2028 ГОДОВ</t>
  </si>
  <si>
    <t xml:space="preserve">ПРОГРАММА 
МУНИЦИПАЛЬНЫХ ВНУТРЕННИХ ЗАИМСТВОВАНИЙ КОЧУНОВСКОГО СЕЛЬСКОГО ПОСЕЛЕНИЯ РОМОДАНОВСКОГО МУНИЦИПАЛЬНОГО РАЙОНА РЕСПУБЛИКИ МОРДОВИЯ НА 2026 ГОД И 
НА ПЛАНОВЫЙ ПЕРИОД 2027 И 2028 ГОДОВ </t>
  </si>
  <si>
    <t xml:space="preserve">Приложение 1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25 декабря 2025 г № 100 «О бюджете  Кочуновского сельского поселения Ромодановского  муниципального района Республики  Мордовия на 2026 год и на плановый период  2027 и 2028 годов»                                        Приложение 2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2026 год и на плановый период 2027и 2028 годов»
</t>
  </si>
  <si>
    <t>Приложение 2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25 декабря 2025 г № 100 «О бюджете  Кочуновского сельского поселения Ромодановского  муниципального района Республики  Мордовия на 2026 год и на плановый период  2027 и 2028 годов»                                        Приложение 3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2026 год и на плановый период 2027 и 2028 годов»</t>
  </si>
  <si>
    <t>42370</t>
  </si>
  <si>
    <t>Другие вопросы в облости национальной экономики</t>
  </si>
  <si>
    <t>Мероприятия по землеустройству и землепользованию</t>
  </si>
  <si>
    <t>Приложение 3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25 декабря 2025 г №100 «О бюджете  Кочуновского сельского поселения Ромодановского  муниципального района Республики  Мордовия на 2026 год и на плановый период  2027 и 2028 годов»                                        Приложение 4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2026 год и на плановый период 2027 и 2028 годов»</t>
  </si>
  <si>
    <r>
  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</t>
    </r>
    <r>
      <rPr>
        <sz val="10"/>
        <color indexed="8"/>
        <rFont val="Times New Roman"/>
        <family val="1"/>
        <charset val="204"/>
      </rPr>
      <t xml:space="preserve"> на автомобильном транспорте, городском наземном электрическом транспорте и в дорожном хозяйстве</t>
    </r>
    <r>
      <rPr>
        <sz val="10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</si>
  <si>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Приложение 4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Ромодановского муниципального района Республики Мордовияот 25 декабря 2025 г № 100 «О бюджете  Кочуновского сельского поселения Ромодановского  муниципального района Республики  Мордовия на 2026 год и на плановый период  2027 и 2028 годов»                                        Приложение 5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</si>
  <si>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5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25 декабря 2025 г №100 «О бюджете  Кочуновского сельского поселения Ромодановского  муниципального района Республики  Мордовия на 2026 год и на плановый период  2027 и 2028 годов»                                        Приложение 6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</si>
  <si>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6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25 декабря 2025 г №100 «О бюджете  Кочуновского сельского поселения Ромодановского  муниципального района Республики  Мордовия на 2026 год и на плановый период  2027 и 2028 годов»                                        Приложение 7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2026 год и на плановый период 2027 и 2028 годов»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</si>
</sst>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3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8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7">
    <xf numFmtId="44" fontId="0" fillId="0" borderId="0">
      <alignment vertical="top" wrapText="1"/>
    </xf>
    <xf numFmtId="0" fontId="42" fillId="8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9" borderId="0" applyNumberFormat="0" applyBorder="0" applyAlignment="0" applyProtection="0"/>
    <xf numFmtId="0" fontId="43" fillId="20" borderId="0" applyNumberFormat="0" applyBorder="0" applyAlignment="0" applyProtection="0"/>
    <xf numFmtId="0" fontId="43" fillId="21" borderId="0" applyNumberFormat="0" applyBorder="0" applyAlignment="0" applyProtection="0"/>
    <xf numFmtId="0" fontId="43" fillId="22" borderId="0" applyNumberFormat="0" applyBorder="0" applyAlignment="0" applyProtection="0"/>
    <xf numFmtId="0" fontId="43" fillId="23" borderId="0" applyNumberFormat="0" applyBorder="0" applyAlignment="0" applyProtection="0"/>
    <xf numFmtId="0" fontId="43" fillId="24" borderId="0" applyNumberFormat="0" applyBorder="0" applyAlignment="0" applyProtection="0"/>
    <xf numFmtId="0" fontId="43" fillId="25" borderId="0" applyNumberFormat="0" applyBorder="0" applyAlignment="0" applyProtection="0"/>
    <xf numFmtId="0" fontId="43" fillId="26" borderId="0" applyNumberFormat="0" applyBorder="0" applyAlignment="0" applyProtection="0"/>
    <xf numFmtId="0" fontId="43" fillId="27" borderId="0" applyNumberFormat="0" applyBorder="0" applyAlignment="0" applyProtection="0"/>
    <xf numFmtId="0" fontId="43" fillId="28" borderId="0" applyNumberFormat="0" applyBorder="0" applyAlignment="0" applyProtection="0"/>
    <xf numFmtId="0" fontId="43" fillId="29" borderId="0" applyNumberFormat="0" applyBorder="0" applyAlignment="0" applyProtection="0"/>
    <xf numFmtId="0" fontId="43" fillId="30" borderId="0" applyNumberFormat="0" applyBorder="0" applyAlignment="0" applyProtection="0"/>
    <xf numFmtId="0" fontId="43" fillId="31" borderId="0" applyNumberFormat="0" applyBorder="0" applyAlignment="0" applyProtection="0"/>
    <xf numFmtId="0" fontId="44" fillId="32" borderId="0" applyNumberFormat="0" applyBorder="0" applyAlignment="0" applyProtection="0"/>
    <xf numFmtId="0" fontId="45" fillId="0" borderId="0">
      <alignment horizontal="left"/>
    </xf>
    <xf numFmtId="0" fontId="46" fillId="33" borderId="20" applyNumberFormat="0" applyAlignment="0" applyProtection="0"/>
    <xf numFmtId="0" fontId="47" fillId="34" borderId="21" applyNumberFormat="0" applyAlignment="0" applyProtection="0"/>
    <xf numFmtId="0" fontId="45" fillId="0" borderId="0">
      <alignment horizontal="left"/>
    </xf>
    <xf numFmtId="0" fontId="48" fillId="0" borderId="0" applyNumberFormat="0" applyFill="0" applyBorder="0" applyAlignment="0" applyProtection="0"/>
    <xf numFmtId="0" fontId="49" fillId="35" borderId="0" applyNumberFormat="0" applyBorder="0" applyAlignment="0" applyProtection="0"/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0" fontId="53" fillId="36" borderId="20" applyNumberFormat="0" applyAlignment="0" applyProtection="0"/>
    <xf numFmtId="0" fontId="54" fillId="0" borderId="25" applyNumberFormat="0" applyFill="0" applyAlignment="0" applyProtection="0"/>
    <xf numFmtId="0" fontId="55" fillId="37" borderId="0" applyNumberFormat="0" applyBorder="0" applyAlignment="0" applyProtection="0"/>
    <xf numFmtId="0" fontId="20" fillId="0" borderId="0"/>
    <xf numFmtId="0" fontId="1" fillId="38" borderId="26" applyNumberFormat="0" applyFont="0" applyAlignment="0" applyProtection="0"/>
    <xf numFmtId="0" fontId="56" fillId="33" borderId="27" applyNumberFormat="0" applyAlignment="0" applyProtection="0"/>
    <xf numFmtId="0" fontId="16" fillId="0" borderId="0"/>
    <xf numFmtId="0" fontId="16" fillId="0" borderId="0"/>
    <xf numFmtId="0" fontId="57" fillId="0" borderId="0" applyNumberFormat="0" applyFill="0" applyBorder="0" applyAlignment="0" applyProtection="0"/>
    <xf numFmtId="0" fontId="58" fillId="0" borderId="28" applyNumberFormat="0" applyFill="0" applyAlignment="0" applyProtection="0"/>
    <xf numFmtId="0" fontId="45" fillId="0" borderId="0">
      <alignment horizontal="left"/>
    </xf>
    <xf numFmtId="0" fontId="59" fillId="0" borderId="0" applyNumberFormat="0" applyFill="0" applyBorder="0" applyAlignment="0" applyProtection="0"/>
    <xf numFmtId="4" fontId="21" fillId="0" borderId="29">
      <alignment horizontal="right"/>
    </xf>
    <xf numFmtId="4" fontId="21" fillId="0" borderId="30">
      <alignment horizontal="right"/>
    </xf>
    <xf numFmtId="49" fontId="21" fillId="0" borderId="0">
      <alignment horizontal="right"/>
    </xf>
    <xf numFmtId="0" fontId="21" fillId="0" borderId="31">
      <alignment horizontal="left" wrapText="1"/>
    </xf>
    <xf numFmtId="0" fontId="21" fillId="0" borderId="32">
      <alignment horizontal="left" wrapText="1" indent="1"/>
    </xf>
    <xf numFmtId="0" fontId="22" fillId="0" borderId="33">
      <alignment horizontal="left" wrapText="1"/>
    </xf>
    <xf numFmtId="0" fontId="21" fillId="39" borderId="0"/>
    <xf numFmtId="0" fontId="21" fillId="0" borderId="34"/>
    <xf numFmtId="0" fontId="21" fillId="0" borderId="0">
      <alignment horizontal="center"/>
    </xf>
    <xf numFmtId="0" fontId="16" fillId="0" borderId="34"/>
    <xf numFmtId="4" fontId="21" fillId="0" borderId="35">
      <alignment horizontal="right"/>
    </xf>
    <xf numFmtId="49" fontId="21" fillId="0" borderId="33">
      <alignment horizontal="center"/>
    </xf>
    <xf numFmtId="4" fontId="21" fillId="0" borderId="36">
      <alignment horizontal="right"/>
    </xf>
    <xf numFmtId="0" fontId="22" fillId="0" borderId="0">
      <alignment horizontal="center"/>
    </xf>
    <xf numFmtId="0" fontId="22" fillId="0" borderId="34"/>
    <xf numFmtId="0" fontId="21" fillId="0" borderId="37">
      <alignment horizontal="left" wrapText="1"/>
    </xf>
    <xf numFmtId="0" fontId="21" fillId="0" borderId="38">
      <alignment horizontal="left" wrapText="1" indent="1"/>
    </xf>
    <xf numFmtId="0" fontId="21" fillId="0" borderId="37">
      <alignment horizontal="left" wrapText="1" indent="2"/>
    </xf>
    <xf numFmtId="0" fontId="21" fillId="0" borderId="31">
      <alignment horizontal="left" wrapText="1" indent="2"/>
    </xf>
    <xf numFmtId="0" fontId="21" fillId="0" borderId="0">
      <alignment horizontal="center" wrapText="1"/>
    </xf>
    <xf numFmtId="49" fontId="21" fillId="0" borderId="34">
      <alignment horizontal="left"/>
    </xf>
    <xf numFmtId="49" fontId="21" fillId="0" borderId="39">
      <alignment horizontal="center" wrapText="1"/>
    </xf>
    <xf numFmtId="49" fontId="21" fillId="0" borderId="39">
      <alignment horizontal="left" wrapText="1"/>
    </xf>
    <xf numFmtId="49" fontId="21" fillId="0" borderId="39">
      <alignment horizontal="center" shrinkToFit="1"/>
    </xf>
    <xf numFmtId="49" fontId="21" fillId="0" borderId="29">
      <alignment horizontal="center" shrinkToFit="1"/>
    </xf>
    <xf numFmtId="0" fontId="21" fillId="0" borderId="32">
      <alignment horizontal="left" wrapText="1"/>
    </xf>
    <xf numFmtId="0" fontId="21" fillId="0" borderId="31">
      <alignment horizontal="left" wrapText="1" indent="1"/>
    </xf>
    <xf numFmtId="0" fontId="21" fillId="0" borderId="32">
      <alignment horizontal="left" wrapText="1" indent="2"/>
    </xf>
    <xf numFmtId="0" fontId="16" fillId="0" borderId="40"/>
    <xf numFmtId="0" fontId="16" fillId="0" borderId="41"/>
    <xf numFmtId="49" fontId="21" fillId="0" borderId="35">
      <alignment horizontal="center"/>
    </xf>
    <xf numFmtId="0" fontId="22" fillId="0" borderId="42">
      <alignment horizontal="center" vertical="center" textRotation="90" wrapText="1"/>
    </xf>
    <xf numFmtId="0" fontId="22" fillId="0" borderId="41">
      <alignment horizontal="center" vertical="center" textRotation="90" wrapText="1"/>
    </xf>
    <xf numFmtId="0" fontId="21" fillId="0" borderId="0">
      <alignment vertical="center"/>
    </xf>
    <xf numFmtId="0" fontId="22" fillId="0" borderId="0">
      <alignment horizontal="center" vertical="center" textRotation="90" wrapText="1"/>
    </xf>
    <xf numFmtId="0" fontId="22" fillId="0" borderId="43">
      <alignment horizontal="center" vertical="center" textRotation="90" wrapText="1"/>
    </xf>
    <xf numFmtId="0" fontId="22" fillId="0" borderId="0">
      <alignment horizontal="center" vertical="center" textRotation="90"/>
    </xf>
    <xf numFmtId="0" fontId="22" fillId="0" borderId="43">
      <alignment horizontal="center" vertical="center" textRotation="90"/>
    </xf>
    <xf numFmtId="0" fontId="22" fillId="0" borderId="44">
      <alignment horizontal="center" vertical="center" textRotation="90"/>
    </xf>
    <xf numFmtId="0" fontId="6" fillId="0" borderId="34">
      <alignment wrapText="1"/>
    </xf>
    <xf numFmtId="0" fontId="6" fillId="0" borderId="44">
      <alignment wrapText="1"/>
    </xf>
    <xf numFmtId="0" fontId="6" fillId="0" borderId="41">
      <alignment wrapText="1"/>
    </xf>
    <xf numFmtId="0" fontId="21" fillId="0" borderId="44">
      <alignment horizontal="center" vertical="top" wrapText="1"/>
    </xf>
    <xf numFmtId="0" fontId="22" fillId="0" borderId="45"/>
    <xf numFmtId="49" fontId="23" fillId="0" borderId="46">
      <alignment horizontal="left" vertical="center" wrapText="1"/>
    </xf>
    <xf numFmtId="49" fontId="21" fillId="0" borderId="32">
      <alignment horizontal="left" vertical="center" wrapText="1" indent="2"/>
    </xf>
    <xf numFmtId="49" fontId="21" fillId="0" borderId="31">
      <alignment horizontal="left" vertical="center" wrapText="1" indent="3"/>
    </xf>
    <xf numFmtId="49" fontId="21" fillId="0" borderId="46">
      <alignment horizontal="left" vertical="center" wrapText="1" indent="3"/>
    </xf>
    <xf numFmtId="49" fontId="21" fillId="0" borderId="47">
      <alignment horizontal="left" vertical="center" wrapText="1" indent="3"/>
    </xf>
    <xf numFmtId="0" fontId="23" fillId="0" borderId="45">
      <alignment horizontal="left" vertical="center" wrapText="1"/>
    </xf>
    <xf numFmtId="49" fontId="21" fillId="0" borderId="41">
      <alignment horizontal="left" vertical="center" wrapText="1" indent="3"/>
    </xf>
    <xf numFmtId="49" fontId="21" fillId="0" borderId="0">
      <alignment horizontal="left" vertical="center" wrapText="1" indent="3"/>
    </xf>
    <xf numFmtId="49" fontId="21" fillId="0" borderId="34">
      <alignment horizontal="left" vertical="center" wrapText="1" indent="3"/>
    </xf>
    <xf numFmtId="49" fontId="23" fillId="0" borderId="45">
      <alignment horizontal="left" vertical="center" wrapText="1"/>
    </xf>
    <xf numFmtId="0" fontId="21" fillId="0" borderId="46">
      <alignment horizontal="left" vertical="center" wrapText="1"/>
    </xf>
    <xf numFmtId="0" fontId="21" fillId="0" borderId="47">
      <alignment horizontal="left" vertical="center" wrapText="1"/>
    </xf>
    <xf numFmtId="49" fontId="23" fillId="0" borderId="48">
      <alignment horizontal="left" vertical="center" wrapText="1"/>
    </xf>
    <xf numFmtId="49" fontId="21" fillId="0" borderId="49">
      <alignment horizontal="left" vertical="center" wrapText="1"/>
    </xf>
    <xf numFmtId="49" fontId="21" fillId="0" borderId="50">
      <alignment horizontal="left" vertical="center" wrapText="1"/>
    </xf>
    <xf numFmtId="49" fontId="22" fillId="0" borderId="51">
      <alignment horizontal="center"/>
    </xf>
    <xf numFmtId="49" fontId="22" fillId="0" borderId="52">
      <alignment horizontal="center" vertical="center" wrapText="1"/>
    </xf>
    <xf numFmtId="49" fontId="21" fillId="0" borderId="53">
      <alignment horizontal="center" vertical="center" wrapText="1"/>
    </xf>
    <xf numFmtId="49" fontId="21" fillId="0" borderId="39">
      <alignment horizontal="center" vertical="center" wrapText="1"/>
    </xf>
    <xf numFmtId="49" fontId="21" fillId="0" borderId="52">
      <alignment horizontal="center" vertical="center" wrapText="1"/>
    </xf>
    <xf numFmtId="49" fontId="21" fillId="0" borderId="41">
      <alignment horizontal="center" vertical="center" wrapText="1"/>
    </xf>
    <xf numFmtId="49" fontId="21" fillId="0" borderId="0">
      <alignment horizontal="center" vertical="center" wrapText="1"/>
    </xf>
    <xf numFmtId="49" fontId="21" fillId="0" borderId="34">
      <alignment horizontal="center" vertical="center" wrapText="1"/>
    </xf>
    <xf numFmtId="49" fontId="22" fillId="0" borderId="51">
      <alignment horizontal="center" vertical="center" wrapText="1"/>
    </xf>
    <xf numFmtId="49" fontId="21" fillId="0" borderId="54">
      <alignment horizontal="center" vertical="center" wrapText="1"/>
    </xf>
    <xf numFmtId="0" fontId="16" fillId="0" borderId="55"/>
    <xf numFmtId="0" fontId="21" fillId="0" borderId="51">
      <alignment horizontal="center" vertical="center"/>
    </xf>
    <xf numFmtId="0" fontId="21" fillId="0" borderId="53">
      <alignment horizontal="center" vertical="center"/>
    </xf>
    <xf numFmtId="0" fontId="21" fillId="0" borderId="39">
      <alignment horizontal="center" vertical="center"/>
    </xf>
    <xf numFmtId="0" fontId="21" fillId="0" borderId="52">
      <alignment horizontal="center" vertical="center"/>
    </xf>
    <xf numFmtId="49" fontId="21" fillId="0" borderId="30">
      <alignment horizontal="center" vertical="center"/>
    </xf>
    <xf numFmtId="49" fontId="21" fillId="0" borderId="56">
      <alignment horizontal="center" vertical="center"/>
    </xf>
    <xf numFmtId="49" fontId="21" fillId="0" borderId="29">
      <alignment horizontal="center" vertical="center"/>
    </xf>
    <xf numFmtId="49" fontId="21" fillId="0" borderId="44">
      <alignment horizontal="center" vertical="center"/>
    </xf>
    <xf numFmtId="49" fontId="21" fillId="0" borderId="34">
      <alignment horizontal="center"/>
    </xf>
    <xf numFmtId="0" fontId="21" fillId="0" borderId="41">
      <alignment horizontal="center"/>
    </xf>
    <xf numFmtId="0" fontId="21" fillId="0" borderId="0">
      <alignment horizontal="center"/>
    </xf>
    <xf numFmtId="49" fontId="21" fillId="0" borderId="34"/>
    <xf numFmtId="0" fontId="21" fillId="0" borderId="44">
      <alignment horizontal="center" vertical="top"/>
    </xf>
    <xf numFmtId="49" fontId="21" fillId="0" borderId="44">
      <alignment horizontal="center" vertical="top" wrapText="1"/>
    </xf>
    <xf numFmtId="0" fontId="21" fillId="0" borderId="56"/>
    <xf numFmtId="4" fontId="21" fillId="0" borderId="41">
      <alignment horizontal="right"/>
    </xf>
    <xf numFmtId="4" fontId="21" fillId="0" borderId="0">
      <alignment horizontal="right" shrinkToFit="1"/>
    </xf>
    <xf numFmtId="4" fontId="21" fillId="0" borderId="34">
      <alignment horizontal="right"/>
    </xf>
    <xf numFmtId="4" fontId="21" fillId="0" borderId="57">
      <alignment horizontal="right"/>
    </xf>
    <xf numFmtId="0" fontId="21" fillId="0" borderId="41"/>
    <xf numFmtId="0" fontId="21" fillId="0" borderId="44">
      <alignment horizontal="center" vertical="top" wrapText="1"/>
    </xf>
    <xf numFmtId="0" fontId="21" fillId="0" borderId="34">
      <alignment horizontal="center"/>
    </xf>
    <xf numFmtId="49" fontId="21" fillId="0" borderId="41">
      <alignment horizontal="center"/>
    </xf>
    <xf numFmtId="49" fontId="21" fillId="0" borderId="0">
      <alignment horizontal="left"/>
    </xf>
    <xf numFmtId="4" fontId="21" fillId="0" borderId="56">
      <alignment horizontal="right"/>
    </xf>
    <xf numFmtId="0" fontId="21" fillId="0" borderId="44">
      <alignment horizontal="center" vertical="top"/>
    </xf>
    <xf numFmtId="4" fontId="21" fillId="0" borderId="58">
      <alignment horizontal="right"/>
    </xf>
    <xf numFmtId="0" fontId="21" fillId="0" borderId="58"/>
    <xf numFmtId="4" fontId="21" fillId="0" borderId="59">
      <alignment horizontal="right"/>
    </xf>
    <xf numFmtId="0" fontId="16" fillId="40" borderId="0"/>
    <xf numFmtId="0" fontId="22" fillId="0" borderId="0"/>
    <xf numFmtId="0" fontId="24" fillId="0" borderId="0"/>
    <xf numFmtId="0" fontId="21" fillId="0" borderId="0">
      <alignment horizontal="left"/>
    </xf>
    <xf numFmtId="0" fontId="21" fillId="0" borderId="0"/>
    <xf numFmtId="0" fontId="25" fillId="0" borderId="0"/>
    <xf numFmtId="0" fontId="16" fillId="0" borderId="0"/>
    <xf numFmtId="0" fontId="16" fillId="40" borderId="34"/>
    <xf numFmtId="49" fontId="21" fillId="0" borderId="44">
      <alignment horizontal="center" vertical="center" wrapText="1"/>
    </xf>
    <xf numFmtId="49" fontId="21" fillId="0" borderId="44">
      <alignment horizontal="center" vertical="center" wrapText="1"/>
    </xf>
    <xf numFmtId="0" fontId="16" fillId="40" borderId="60"/>
    <xf numFmtId="0" fontId="60" fillId="0" borderId="33">
      <alignment horizontal="left" wrapText="1" indent="2"/>
    </xf>
    <xf numFmtId="0" fontId="21" fillId="0" borderId="61">
      <alignment horizontal="left" wrapText="1"/>
    </xf>
    <xf numFmtId="0" fontId="21" fillId="0" borderId="37">
      <alignment horizontal="left" wrapText="1" indent="1"/>
    </xf>
    <xf numFmtId="0" fontId="21" fillId="0" borderId="45">
      <alignment horizontal="left" wrapText="1" indent="2"/>
    </xf>
    <xf numFmtId="0" fontId="16" fillId="40" borderId="62"/>
    <xf numFmtId="0" fontId="26" fillId="0" borderId="0">
      <alignment horizontal="center" wrapText="1"/>
    </xf>
    <xf numFmtId="0" fontId="27" fillId="0" borderId="0">
      <alignment horizontal="center" vertical="top"/>
    </xf>
    <xf numFmtId="0" fontId="21" fillId="0" borderId="34">
      <alignment wrapText="1"/>
    </xf>
    <xf numFmtId="0" fontId="21" fillId="0" borderId="60">
      <alignment wrapText="1"/>
    </xf>
    <xf numFmtId="0" fontId="21" fillId="0" borderId="41">
      <alignment horizontal="left"/>
    </xf>
    <xf numFmtId="0" fontId="16" fillId="40" borderId="63"/>
    <xf numFmtId="49" fontId="21" fillId="0" borderId="51">
      <alignment horizontal="center" wrapText="1"/>
    </xf>
    <xf numFmtId="49" fontId="21" fillId="0" borderId="53">
      <alignment horizontal="center" wrapText="1"/>
    </xf>
    <xf numFmtId="49" fontId="60" fillId="0" borderId="56">
      <alignment horizontal="center"/>
    </xf>
    <xf numFmtId="49" fontId="21" fillId="0" borderId="52">
      <alignment horizontal="center"/>
    </xf>
    <xf numFmtId="0" fontId="16" fillId="40" borderId="41"/>
    <xf numFmtId="0" fontId="16" fillId="40" borderId="64"/>
    <xf numFmtId="0" fontId="21" fillId="0" borderId="55"/>
    <xf numFmtId="0" fontId="21" fillId="0" borderId="0">
      <alignment horizontal="left"/>
    </xf>
    <xf numFmtId="49" fontId="21" fillId="0" borderId="41"/>
    <xf numFmtId="49" fontId="21" fillId="0" borderId="0"/>
    <xf numFmtId="49" fontId="21" fillId="0" borderId="30">
      <alignment horizontal="center"/>
    </xf>
    <xf numFmtId="49" fontId="21" fillId="0" borderId="56">
      <alignment horizontal="center"/>
    </xf>
    <xf numFmtId="49" fontId="21" fillId="0" borderId="44">
      <alignment horizontal="center"/>
    </xf>
    <xf numFmtId="49" fontId="21" fillId="0" borderId="44">
      <alignment horizontal="center" vertical="center" wrapText="1"/>
    </xf>
    <xf numFmtId="49" fontId="21" fillId="0" borderId="57">
      <alignment horizontal="center" vertical="center" wrapText="1"/>
    </xf>
    <xf numFmtId="0" fontId="16" fillId="40" borderId="65"/>
    <xf numFmtId="4" fontId="21" fillId="0" borderId="44">
      <alignment horizontal="right"/>
    </xf>
    <xf numFmtId="0" fontId="21" fillId="39" borderId="55"/>
    <xf numFmtId="0" fontId="26" fillId="0" borderId="0">
      <alignment horizontal="center" wrapText="1"/>
    </xf>
    <xf numFmtId="0" fontId="28" fillId="0" borderId="43"/>
    <xf numFmtId="49" fontId="29" fillId="0" borderId="66">
      <alignment horizontal="right"/>
    </xf>
    <xf numFmtId="0" fontId="21" fillId="0" borderId="66">
      <alignment horizontal="right"/>
    </xf>
    <xf numFmtId="0" fontId="28" fillId="0" borderId="34"/>
    <xf numFmtId="0" fontId="21" fillId="0" borderId="57">
      <alignment horizontal="center"/>
    </xf>
    <xf numFmtId="49" fontId="16" fillId="0" borderId="67">
      <alignment horizontal="center"/>
    </xf>
    <xf numFmtId="14" fontId="21" fillId="0" borderId="68">
      <alignment horizontal="center"/>
    </xf>
    <xf numFmtId="0" fontId="21" fillId="0" borderId="69">
      <alignment horizontal="center"/>
    </xf>
    <xf numFmtId="49" fontId="21" fillId="0" borderId="70">
      <alignment horizontal="center"/>
    </xf>
    <xf numFmtId="49" fontId="21" fillId="0" borderId="68">
      <alignment horizontal="center"/>
    </xf>
    <xf numFmtId="0" fontId="21" fillId="0" borderId="68">
      <alignment horizontal="center"/>
    </xf>
    <xf numFmtId="49" fontId="21" fillId="0" borderId="71">
      <alignment horizontal="center"/>
    </xf>
    <xf numFmtId="0" fontId="25" fillId="0" borderId="55"/>
    <xf numFmtId="0" fontId="28" fillId="0" borderId="0"/>
    <xf numFmtId="0" fontId="16" fillId="0" borderId="72"/>
    <xf numFmtId="0" fontId="16" fillId="0" borderId="73"/>
    <xf numFmtId="0" fontId="21" fillId="0" borderId="33">
      <alignment horizontal="left" wrapText="1"/>
    </xf>
    <xf numFmtId="49" fontId="21" fillId="0" borderId="58">
      <alignment horizontal="center"/>
    </xf>
    <xf numFmtId="0" fontId="26" fillId="0" borderId="0">
      <alignment horizontal="left" wrapText="1"/>
    </xf>
    <xf numFmtId="49" fontId="16" fillId="0" borderId="0"/>
    <xf numFmtId="0" fontId="21" fillId="0" borderId="0">
      <alignment horizontal="right"/>
    </xf>
    <xf numFmtId="49" fontId="21" fillId="0" borderId="0">
      <alignment horizontal="right"/>
    </xf>
    <xf numFmtId="4" fontId="21" fillId="0" borderId="33">
      <alignment horizontal="right"/>
    </xf>
    <xf numFmtId="0" fontId="21" fillId="0" borderId="0">
      <alignment horizontal="left" wrapText="1"/>
    </xf>
    <xf numFmtId="0" fontId="21" fillId="0" borderId="34">
      <alignment horizontal="left"/>
    </xf>
    <xf numFmtId="0" fontId="21" fillId="0" borderId="38">
      <alignment horizontal="left" wrapText="1"/>
    </xf>
    <xf numFmtId="0" fontId="21" fillId="0" borderId="60"/>
    <xf numFmtId="0" fontId="22" fillId="0" borderId="74">
      <alignment horizontal="left" wrapText="1"/>
    </xf>
    <xf numFmtId="0" fontId="21" fillId="0" borderId="35">
      <alignment horizontal="left" wrapText="1" indent="2"/>
    </xf>
    <xf numFmtId="49" fontId="21" fillId="0" borderId="0">
      <alignment horizontal="center" wrapText="1"/>
    </xf>
    <xf numFmtId="49" fontId="21" fillId="0" borderId="52">
      <alignment horizontal="center" wrapText="1"/>
    </xf>
    <xf numFmtId="0" fontId="21" fillId="0" borderId="75"/>
    <xf numFmtId="0" fontId="21" fillId="0" borderId="76">
      <alignment horizontal="center" wrapText="1"/>
    </xf>
    <xf numFmtId="0" fontId="16" fillId="40" borderId="55"/>
    <xf numFmtId="49" fontId="21" fillId="0" borderId="39">
      <alignment horizontal="center"/>
    </xf>
    <xf numFmtId="49" fontId="21" fillId="0" borderId="0">
      <alignment horizontal="center"/>
    </xf>
    <xf numFmtId="49" fontId="21" fillId="0" borderId="29">
      <alignment horizontal="center" wrapText="1"/>
    </xf>
    <xf numFmtId="49" fontId="21" fillId="0" borderId="77">
      <alignment horizontal="center" wrapText="1"/>
    </xf>
    <xf numFmtId="49" fontId="21" fillId="0" borderId="29">
      <alignment horizontal="center"/>
    </xf>
    <xf numFmtId="49" fontId="21" fillId="0" borderId="34"/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2" fillId="0" borderId="0"/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0" fontId="45" fillId="0" borderId="0"/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0" fontId="42" fillId="0" borderId="0"/>
    <xf numFmtId="0" fontId="42" fillId="0" borderId="0"/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0" fontId="18" fillId="0" borderId="0"/>
    <xf numFmtId="0" fontId="16" fillId="0" borderId="0"/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44" fontId="61" fillId="0" borderId="0">
      <alignment vertical="top" wrapText="1"/>
    </xf>
    <xf numFmtId="0" fontId="42" fillId="0" borderId="0"/>
    <xf numFmtId="0" fontId="42" fillId="0" borderId="0"/>
    <xf numFmtId="0" fontId="42" fillId="0" borderId="0"/>
    <xf numFmtId="44" fontId="61" fillId="0" borderId="0">
      <alignment vertical="top" wrapText="1"/>
    </xf>
    <xf numFmtId="0" fontId="19" fillId="0" borderId="0"/>
    <xf numFmtId="0" fontId="19" fillId="0" borderId="0"/>
    <xf numFmtId="0" fontId="7" fillId="0" borderId="0"/>
    <xf numFmtId="164" fontId="14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202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3" fillId="0" borderId="0" xfId="0" applyNumberFormat="1" applyFont="1" applyAlignment="1">
      <alignment horizontal="center" vertical="top" wrapText="1"/>
    </xf>
    <xf numFmtId="0" fontId="3" fillId="0" borderId="4" xfId="0" applyNumberFormat="1" applyFont="1" applyBorder="1" applyAlignment="1">
      <alignment horizontal="center" wrapText="1"/>
    </xf>
    <xf numFmtId="44" fontId="6" fillId="0" borderId="0" xfId="0" applyFont="1" applyAlignment="1"/>
    <xf numFmtId="44" fontId="8" fillId="0" borderId="0" xfId="0" applyFont="1" applyAlignment="1">
      <alignment horizontal="left"/>
    </xf>
    <xf numFmtId="165" fontId="8" fillId="0" borderId="0" xfId="0" applyNumberFormat="1" applyFont="1" applyAlignment="1"/>
    <xf numFmtId="166" fontId="8" fillId="0" borderId="0" xfId="0" applyNumberFormat="1" applyFont="1" applyAlignment="1"/>
    <xf numFmtId="44" fontId="8" fillId="0" borderId="0" xfId="0" applyFont="1" applyAlignment="1"/>
    <xf numFmtId="44" fontId="9" fillId="0" borderId="0" xfId="0" applyFont="1" applyAlignment="1">
      <alignment horizontal="left" wrapText="1"/>
    </xf>
    <xf numFmtId="44" fontId="9" fillId="0" borderId="0" xfId="0" applyFont="1" applyAlignment="1">
      <alignment horizontal="center"/>
    </xf>
    <xf numFmtId="165" fontId="8" fillId="0" borderId="0" xfId="0" applyNumberFormat="1" applyFont="1" applyAlignment="1">
      <alignment horizontal="right"/>
    </xf>
    <xf numFmtId="49" fontId="9" fillId="0" borderId="6" xfId="0" applyNumberFormat="1" applyFont="1" applyBorder="1" applyAlignment="1">
      <alignment horizontal="center"/>
    </xf>
    <xf numFmtId="49" fontId="8" fillId="0" borderId="0" xfId="0" applyNumberFormat="1" applyFont="1" applyAlignment="1"/>
    <xf numFmtId="165" fontId="8" fillId="2" borderId="0" xfId="0" applyNumberFormat="1" applyFont="1" applyFill="1" applyAlignment="1"/>
    <xf numFmtId="166" fontId="8" fillId="2" borderId="0" xfId="0" applyNumberFormat="1" applyFont="1" applyFill="1" applyAlignment="1"/>
    <xf numFmtId="44" fontId="8" fillId="2" borderId="0" xfId="0" applyFont="1" applyFill="1" applyAlignment="1"/>
    <xf numFmtId="168" fontId="11" fillId="2" borderId="6" xfId="0" applyNumberFormat="1" applyFont="1" applyFill="1" applyBorder="1" applyAlignment="1">
      <alignment horizontal="center"/>
    </xf>
    <xf numFmtId="49" fontId="0" fillId="0" borderId="0" xfId="0" applyNumberFormat="1">
      <alignment vertical="top" wrapText="1"/>
    </xf>
    <xf numFmtId="0" fontId="11" fillId="0" borderId="0" xfId="342" applyFont="1"/>
    <xf numFmtId="0" fontId="11" fillId="0" borderId="0" xfId="327" applyFont="1" applyAlignment="1">
      <alignment vertical="center" wrapText="1"/>
    </xf>
    <xf numFmtId="0" fontId="11" fillId="0" borderId="0" xfId="342" applyFont="1" applyAlignment="1">
      <alignment horizontal="left"/>
    </xf>
    <xf numFmtId="4" fontId="11" fillId="0" borderId="0" xfId="342" applyNumberFormat="1" applyFont="1"/>
    <xf numFmtId="0" fontId="30" fillId="0" borderId="0" xfId="342" applyFont="1"/>
    <xf numFmtId="0" fontId="30" fillId="0" borderId="0" xfId="342" applyFont="1" applyAlignment="1">
      <alignment horizontal="left"/>
    </xf>
    <xf numFmtId="165" fontId="31" fillId="0" borderId="6" xfId="342" applyNumberFormat="1" applyFont="1" applyBorder="1" applyAlignment="1">
      <alignment horizontal="right"/>
    </xf>
    <xf numFmtId="0" fontId="30" fillId="0" borderId="7" xfId="327" applyFont="1" applyBorder="1" applyAlignment="1">
      <alignment wrapText="1"/>
    </xf>
    <xf numFmtId="0" fontId="30" fillId="0" borderId="4" xfId="342" applyFont="1" applyBorder="1" applyAlignment="1">
      <alignment horizontal="center" vertical="top"/>
    </xf>
    <xf numFmtId="0" fontId="30" fillId="0" borderId="7" xfId="342" applyFont="1" applyBorder="1" applyAlignment="1">
      <alignment wrapText="1"/>
    </xf>
    <xf numFmtId="165" fontId="32" fillId="0" borderId="6" xfId="342" applyNumberFormat="1" applyFont="1" applyBorder="1" applyAlignment="1">
      <alignment horizontal="right"/>
    </xf>
    <xf numFmtId="0" fontId="30" fillId="0" borderId="7" xfId="342" applyFont="1" applyBorder="1" applyAlignment="1">
      <alignment vertical="top" wrapText="1"/>
    </xf>
    <xf numFmtId="0" fontId="33" fillId="0" borderId="4" xfId="342" applyFont="1" applyBorder="1" applyAlignment="1">
      <alignment horizontal="center" vertical="top"/>
    </xf>
    <xf numFmtId="0" fontId="33" fillId="0" borderId="7" xfId="342" applyFont="1" applyBorder="1" applyAlignment="1">
      <alignment vertical="top" wrapText="1"/>
    </xf>
    <xf numFmtId="0" fontId="30" fillId="0" borderId="6" xfId="342" applyFont="1" applyBorder="1"/>
    <xf numFmtId="165" fontId="31" fillId="6" borderId="6" xfId="342" applyNumberFormat="1" applyFont="1" applyFill="1" applyBorder="1" applyAlignment="1">
      <alignment horizontal="right"/>
    </xf>
    <xf numFmtId="0" fontId="33" fillId="0" borderId="7" xfId="342" applyFont="1" applyBorder="1" applyAlignment="1">
      <alignment wrapText="1"/>
    </xf>
    <xf numFmtId="165" fontId="33" fillId="0" borderId="6" xfId="342" applyNumberFormat="1" applyFont="1" applyBorder="1" applyAlignment="1">
      <alignment horizontal="right"/>
    </xf>
    <xf numFmtId="0" fontId="33" fillId="0" borderId="6" xfId="342" applyFont="1" applyBorder="1" applyAlignment="1">
      <alignment horizontal="center"/>
    </xf>
    <xf numFmtId="3" fontId="33" fillId="0" borderId="6" xfId="342" applyNumberFormat="1" applyFont="1" applyBorder="1" applyAlignment="1">
      <alignment horizontal="center"/>
    </xf>
    <xf numFmtId="0" fontId="33" fillId="0" borderId="8" xfId="342" applyFont="1" applyBorder="1" applyAlignment="1">
      <alignment horizontal="center"/>
    </xf>
    <xf numFmtId="0" fontId="33" fillId="0" borderId="1" xfId="342" applyFont="1" applyBorder="1" applyAlignment="1">
      <alignment horizontal="center" vertical="top"/>
    </xf>
    <xf numFmtId="0" fontId="34" fillId="0" borderId="9" xfId="327" applyFont="1" applyBorder="1" applyAlignment="1">
      <alignment horizontal="center" vertical="center" wrapText="1"/>
    </xf>
    <xf numFmtId="0" fontId="12" fillId="0" borderId="10" xfId="293" applyFont="1" applyBorder="1" applyAlignment="1">
      <alignment vertical="center"/>
    </xf>
    <xf numFmtId="0" fontId="12" fillId="0" borderId="11" xfId="293" applyFont="1" applyBorder="1" applyAlignment="1">
      <alignment vertical="center"/>
    </xf>
    <xf numFmtId="0" fontId="31" fillId="0" borderId="0" xfId="342" applyFont="1" applyAlignment="1">
      <alignment horizontal="right"/>
    </xf>
    <xf numFmtId="0" fontId="11" fillId="0" borderId="0" xfId="342" applyFont="1" applyAlignment="1">
      <alignment horizontal="center"/>
    </xf>
    <xf numFmtId="0" fontId="10" fillId="0" borderId="0" xfId="342" applyFont="1" applyAlignment="1">
      <alignment horizontal="center"/>
    </xf>
    <xf numFmtId="0" fontId="35" fillId="0" borderId="0" xfId="327" applyFont="1" applyAlignment="1">
      <alignment horizontal="left" vertical="top" wrapText="1"/>
    </xf>
    <xf numFmtId="0" fontId="10" fillId="0" borderId="0" xfId="327" applyFont="1" applyAlignment="1">
      <alignment horizontal="left" wrapText="1"/>
    </xf>
    <xf numFmtId="0" fontId="8" fillId="0" borderId="0" xfId="342" applyFont="1"/>
    <xf numFmtId="0" fontId="36" fillId="0" borderId="0" xfId="327" applyFont="1" applyAlignment="1">
      <alignment horizontal="right"/>
    </xf>
    <xf numFmtId="0" fontId="19" fillId="0" borderId="0" xfId="342" applyAlignment="1">
      <alignment horizontal="center"/>
    </xf>
    <xf numFmtId="0" fontId="37" fillId="0" borderId="0" xfId="327" applyFont="1" applyAlignment="1">
      <alignment horizontal="left" wrapText="1"/>
    </xf>
    <xf numFmtId="0" fontId="10" fillId="0" borderId="0" xfId="327" applyFont="1" applyAlignment="1">
      <alignment horizontal="left" vertical="center"/>
    </xf>
    <xf numFmtId="0" fontId="8" fillId="0" borderId="0" xfId="341" applyFont="1"/>
    <xf numFmtId="0" fontId="8" fillId="0" borderId="0" xfId="341" applyFont="1" applyAlignment="1">
      <alignment horizontal="left"/>
    </xf>
    <xf numFmtId="167" fontId="31" fillId="0" borderId="6" xfId="341" applyNumberFormat="1" applyFont="1" applyBorder="1" applyAlignment="1">
      <alignment horizontal="center"/>
    </xf>
    <xf numFmtId="165" fontId="31" fillId="0" borderId="6" xfId="341" applyNumberFormat="1" applyFont="1" applyBorder="1" applyAlignment="1">
      <alignment horizontal="center"/>
    </xf>
    <xf numFmtId="0" fontId="30" fillId="0" borderId="11" xfId="341" applyFont="1" applyBorder="1" applyAlignment="1">
      <alignment horizontal="left" wrapText="1"/>
    </xf>
    <xf numFmtId="49" fontId="33" fillId="0" borderId="12" xfId="341" applyNumberFormat="1" applyFont="1" applyBorder="1" applyAlignment="1">
      <alignment horizontal="center" vertical="justify"/>
    </xf>
    <xf numFmtId="0" fontId="31" fillId="0" borderId="0" xfId="341" applyFont="1"/>
    <xf numFmtId="0" fontId="31" fillId="0" borderId="0" xfId="341" applyFont="1" applyAlignment="1">
      <alignment horizontal="left"/>
    </xf>
    <xf numFmtId="49" fontId="30" fillId="0" borderId="13" xfId="341" applyNumberFormat="1" applyFont="1" applyBorder="1" applyAlignment="1">
      <alignment horizontal="left" wrapText="1"/>
    </xf>
    <xf numFmtId="49" fontId="30" fillId="0" borderId="12" xfId="341" applyNumberFormat="1" applyFont="1" applyBorder="1" applyAlignment="1">
      <alignment horizontal="center" vertical="center"/>
    </xf>
    <xf numFmtId="0" fontId="30" fillId="0" borderId="14" xfId="341" applyFont="1" applyBorder="1" applyAlignment="1">
      <alignment horizontal="left" vertical="top" wrapText="1"/>
    </xf>
    <xf numFmtId="49" fontId="30" fillId="0" borderId="6" xfId="341" applyNumberFormat="1" applyFont="1" applyBorder="1" applyAlignment="1">
      <alignment horizontal="center" vertical="center"/>
    </xf>
    <xf numFmtId="0" fontId="30" fillId="0" borderId="15" xfId="341" applyFont="1" applyBorder="1" applyAlignment="1">
      <alignment horizontal="left" vertical="top" wrapText="1"/>
    </xf>
    <xf numFmtId="49" fontId="30" fillId="0" borderId="5" xfId="341" applyNumberFormat="1" applyFont="1" applyBorder="1" applyAlignment="1">
      <alignment horizontal="center" vertical="center"/>
    </xf>
    <xf numFmtId="0" fontId="32" fillId="0" borderId="0" xfId="341" applyFont="1"/>
    <xf numFmtId="0" fontId="32" fillId="0" borderId="0" xfId="341" applyFont="1" applyAlignment="1">
      <alignment horizontal="left"/>
    </xf>
    <xf numFmtId="167" fontId="32" fillId="0" borderId="6" xfId="341" applyNumberFormat="1" applyFont="1" applyBorder="1" applyAlignment="1">
      <alignment horizontal="center"/>
    </xf>
    <xf numFmtId="0" fontId="33" fillId="0" borderId="7" xfId="341" applyFont="1" applyBorder="1" applyAlignment="1">
      <alignment horizontal="left" vertical="top" wrapText="1"/>
    </xf>
    <xf numFmtId="49" fontId="33" fillId="0" borderId="4" xfId="341" applyNumberFormat="1" applyFont="1" applyBorder="1" applyAlignment="1">
      <alignment horizontal="center" vertical="center"/>
    </xf>
    <xf numFmtId="0" fontId="30" fillId="0" borderId="7" xfId="341" applyFont="1" applyBorder="1" applyAlignment="1">
      <alignment horizontal="left" vertical="top" wrapText="1"/>
    </xf>
    <xf numFmtId="49" fontId="30" fillId="0" borderId="4" xfId="341" applyNumberFormat="1" applyFont="1" applyBorder="1" applyAlignment="1">
      <alignment horizontal="center" vertical="center"/>
    </xf>
    <xf numFmtId="0" fontId="33" fillId="0" borderId="8" xfId="341" applyFont="1" applyBorder="1" applyAlignment="1">
      <alignment horizontal="left" vertical="top" wrapText="1"/>
    </xf>
    <xf numFmtId="0" fontId="38" fillId="0" borderId="0" xfId="341" applyFont="1"/>
    <xf numFmtId="0" fontId="38" fillId="0" borderId="0" xfId="341" applyFont="1" applyAlignment="1">
      <alignment horizontal="left"/>
    </xf>
    <xf numFmtId="167" fontId="32" fillId="0" borderId="10" xfId="341" applyNumberFormat="1" applyFont="1" applyBorder="1" applyAlignment="1">
      <alignment horizontal="center"/>
    </xf>
    <xf numFmtId="49" fontId="33" fillId="0" borderId="6" xfId="341" applyNumberFormat="1" applyFont="1" applyBorder="1" applyAlignment="1">
      <alignment horizontal="left" vertical="center" wrapText="1"/>
    </xf>
    <xf numFmtId="49" fontId="30" fillId="0" borderId="7" xfId="341" applyNumberFormat="1" applyFont="1" applyBorder="1" applyAlignment="1">
      <alignment horizontal="center" vertical="center"/>
    </xf>
    <xf numFmtId="49" fontId="30" fillId="0" borderId="6" xfId="341" applyNumberFormat="1" applyFont="1" applyBorder="1" applyAlignment="1">
      <alignment horizontal="left" wrapText="1"/>
    </xf>
    <xf numFmtId="167" fontId="32" fillId="0" borderId="9" xfId="341" applyNumberFormat="1" applyFont="1" applyBorder="1" applyAlignment="1">
      <alignment horizontal="center"/>
    </xf>
    <xf numFmtId="49" fontId="30" fillId="0" borderId="5" xfId="341" applyNumberFormat="1" applyFont="1" applyBorder="1" applyAlignment="1">
      <alignment horizontal="left" wrapText="1"/>
    </xf>
    <xf numFmtId="167" fontId="32" fillId="0" borderId="7" xfId="341" applyNumberFormat="1" applyFont="1" applyBorder="1" applyAlignment="1">
      <alignment horizontal="center"/>
    </xf>
    <xf numFmtId="49" fontId="30" fillId="0" borderId="4" xfId="341" applyNumberFormat="1" applyFont="1" applyBorder="1" applyAlignment="1">
      <alignment horizontal="left" wrapText="1"/>
    </xf>
    <xf numFmtId="49" fontId="30" fillId="0" borderId="7" xfId="341" applyNumberFormat="1" applyFont="1" applyBorder="1" applyAlignment="1">
      <alignment horizontal="left" wrapText="1"/>
    </xf>
    <xf numFmtId="0" fontId="30" fillId="0" borderId="10" xfId="341" applyFont="1" applyBorder="1" applyAlignment="1">
      <alignment horizontal="left" wrapText="1"/>
    </xf>
    <xf numFmtId="0" fontId="30" fillId="0" borderId="12" xfId="341" applyFont="1" applyBorder="1" applyAlignment="1">
      <alignment horizontal="center" vertical="justify"/>
    </xf>
    <xf numFmtId="0" fontId="30" fillId="0" borderId="10" xfId="341" applyFont="1" applyBorder="1" applyAlignment="1">
      <alignment horizontal="left" vertical="top" wrapText="1"/>
    </xf>
    <xf numFmtId="167" fontId="32" fillId="0" borderId="8" xfId="341" applyNumberFormat="1" applyFont="1" applyBorder="1" applyAlignment="1">
      <alignment horizontal="center"/>
    </xf>
    <xf numFmtId="1" fontId="37" fillId="0" borderId="6" xfId="341" applyNumberFormat="1" applyFont="1" applyBorder="1" applyAlignment="1">
      <alignment horizontal="center"/>
    </xf>
    <xf numFmtId="49" fontId="37" fillId="0" borderId="6" xfId="341" applyNumberFormat="1" applyFont="1" applyBorder="1" applyAlignment="1">
      <alignment horizontal="center"/>
    </xf>
    <xf numFmtId="49" fontId="37" fillId="0" borderId="6" xfId="341" applyNumberFormat="1" applyFont="1" applyBorder="1" applyAlignment="1">
      <alignment horizontal="center" vertical="top"/>
    </xf>
    <xf numFmtId="0" fontId="11" fillId="0" borderId="3" xfId="341" applyFont="1" applyBorder="1"/>
    <xf numFmtId="0" fontId="11" fillId="0" borderId="0" xfId="341" applyFont="1"/>
    <xf numFmtId="0" fontId="34" fillId="0" borderId="0" xfId="341" applyFont="1" applyAlignment="1">
      <alignment horizontal="left" wrapText="1"/>
    </xf>
    <xf numFmtId="0" fontId="19" fillId="0" borderId="0" xfId="341"/>
    <xf numFmtId="0" fontId="39" fillId="0" borderId="0" xfId="341" applyFont="1" applyAlignment="1">
      <alignment horizontal="left"/>
    </xf>
    <xf numFmtId="0" fontId="32" fillId="0" borderId="0" xfId="327" applyFont="1"/>
    <xf numFmtId="49" fontId="38" fillId="0" borderId="13" xfId="341" applyNumberFormat="1" applyFont="1" applyBorder="1" applyAlignment="1">
      <alignment horizontal="left" wrapText="1"/>
    </xf>
    <xf numFmtId="0" fontId="3" fillId="0" borderId="5" xfId="0" applyNumberFormat="1" applyFont="1" applyBorder="1" applyAlignment="1">
      <alignment horizontal="center" vertical="top" wrapText="1"/>
    </xf>
    <xf numFmtId="0" fontId="13" fillId="4" borderId="6" xfId="343" applyFont="1" applyFill="1" applyBorder="1" applyAlignment="1">
      <alignment horizontal="center" vertical="top"/>
    </xf>
    <xf numFmtId="0" fontId="6" fillId="4" borderId="6" xfId="343" applyFont="1" applyFill="1" applyBorder="1" applyAlignment="1">
      <alignment horizontal="center" vertical="top"/>
    </xf>
    <xf numFmtId="0" fontId="6" fillId="7" borderId="6" xfId="343" applyFont="1" applyFill="1" applyBorder="1" applyAlignment="1">
      <alignment horizontal="center" vertical="top"/>
    </xf>
    <xf numFmtId="0" fontId="13" fillId="4" borderId="6" xfId="343" applyFont="1" applyFill="1" applyBorder="1" applyAlignment="1">
      <alignment horizontal="justify" vertical="top" wrapText="1"/>
    </xf>
    <xf numFmtId="0" fontId="6" fillId="4" borderId="6" xfId="343" applyFont="1" applyFill="1" applyBorder="1" applyAlignment="1">
      <alignment horizontal="justify" vertical="top" wrapText="1"/>
    </xf>
    <xf numFmtId="0" fontId="13" fillId="7" borderId="6" xfId="343" applyFont="1" applyFill="1" applyBorder="1" applyAlignment="1">
      <alignment horizontal="justify" vertical="top" wrapText="1"/>
    </xf>
    <xf numFmtId="49" fontId="17" fillId="5" borderId="4" xfId="171" applyFont="1" applyFill="1" applyBorder="1">
      <alignment horizontal="center"/>
    </xf>
    <xf numFmtId="0" fontId="17" fillId="5" borderId="33" xfId="158" applyFont="1" applyFill="1" applyAlignment="1">
      <alignment wrapText="1"/>
    </xf>
    <xf numFmtId="49" fontId="17" fillId="0" borderId="4" xfId="171" applyFont="1" applyBorder="1">
      <alignment horizontal="center"/>
    </xf>
    <xf numFmtId="0" fontId="17" fillId="0" borderId="33" xfId="158" applyFont="1" applyAlignment="1">
      <alignment wrapText="1"/>
    </xf>
    <xf numFmtId="49" fontId="17" fillId="7" borderId="4" xfId="171" applyFont="1" applyFill="1" applyBorder="1">
      <alignment horizontal="center"/>
    </xf>
    <xf numFmtId="0" fontId="17" fillId="7" borderId="33" xfId="158" applyFont="1" applyFill="1" applyAlignment="1">
      <alignment wrapText="1"/>
    </xf>
    <xf numFmtId="49" fontId="17" fillId="3" borderId="4" xfId="171" applyFont="1" applyFill="1" applyBorder="1">
      <alignment horizontal="center"/>
    </xf>
    <xf numFmtId="0" fontId="17" fillId="3" borderId="33" xfId="158" applyFont="1" applyFill="1" applyAlignment="1">
      <alignment wrapText="1"/>
    </xf>
    <xf numFmtId="168" fontId="11" fillId="2" borderId="6" xfId="344" applyNumberFormat="1" applyFont="1" applyFill="1" applyBorder="1" applyAlignment="1">
      <alignment vertical="center" wrapText="1"/>
    </xf>
    <xf numFmtId="168" fontId="15" fillId="2" borderId="6" xfId="344" applyNumberFormat="1" applyFont="1" applyFill="1" applyBorder="1" applyAlignment="1">
      <alignment vertical="center" wrapText="1"/>
    </xf>
    <xf numFmtId="168" fontId="11" fillId="2" borderId="6" xfId="0" applyNumberFormat="1" applyFont="1" applyFill="1" applyBorder="1" applyAlignment="1"/>
    <xf numFmtId="165" fontId="9" fillId="0" borderId="6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168" fontId="15" fillId="2" borderId="6" xfId="346" applyNumberFormat="1" applyFont="1" applyFill="1" applyBorder="1" applyAlignment="1">
      <alignment vertical="center" wrapText="1"/>
    </xf>
    <xf numFmtId="168" fontId="11" fillId="2" borderId="6" xfId="346" applyNumberFormat="1" applyFont="1" applyFill="1" applyBorder="1" applyAlignment="1">
      <alignment vertical="center" wrapText="1"/>
    </xf>
    <xf numFmtId="0" fontId="6" fillId="7" borderId="16" xfId="343" applyFont="1" applyFill="1" applyBorder="1" applyAlignment="1">
      <alignment horizontal="center" vertical="top"/>
    </xf>
    <xf numFmtId="0" fontId="17" fillId="7" borderId="2" xfId="157" applyFont="1" applyFill="1" applyBorder="1" applyAlignment="1">
      <alignment wrapText="1"/>
    </xf>
    <xf numFmtId="0" fontId="17" fillId="0" borderId="2" xfId="157" applyFont="1" applyFill="1" applyBorder="1" applyAlignment="1">
      <alignment wrapText="1"/>
    </xf>
    <xf numFmtId="0" fontId="38" fillId="0" borderId="0" xfId="341" applyFont="1" applyAlignment="1">
      <alignment horizontal="center"/>
    </xf>
    <xf numFmtId="1" fontId="8" fillId="2" borderId="6" xfId="237" applyNumberFormat="1" applyFont="1" applyFill="1" applyBorder="1" applyAlignment="1">
      <alignment horizontal="left" vertical="top" wrapText="1"/>
    </xf>
    <xf numFmtId="1" fontId="9" fillId="2" borderId="6" xfId="237" applyNumberFormat="1" applyFont="1" applyFill="1" applyBorder="1" applyAlignment="1">
      <alignment horizontal="left" vertical="top" wrapText="1"/>
    </xf>
    <xf numFmtId="49" fontId="9" fillId="2" borderId="6" xfId="237" applyNumberFormat="1" applyFont="1" applyFill="1" applyBorder="1" applyAlignment="1">
      <alignment horizontal="center"/>
    </xf>
    <xf numFmtId="0" fontId="4" fillId="0" borderId="4" xfId="0" applyNumberFormat="1" applyFont="1" applyBorder="1" applyAlignment="1">
      <alignment horizontal="left" wrapText="1"/>
    </xf>
    <xf numFmtId="165" fontId="9" fillId="2" borderId="6" xfId="237" applyNumberFormat="1" applyFont="1" applyFill="1" applyBorder="1" applyAlignment="1">
      <alignment horizontal="center"/>
    </xf>
    <xf numFmtId="49" fontId="9" fillId="0" borderId="6" xfId="237" applyNumberFormat="1" applyFont="1" applyBorder="1" applyAlignment="1">
      <alignment horizontal="left"/>
    </xf>
    <xf numFmtId="49" fontId="8" fillId="0" borderId="6" xfId="237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 wrapText="1"/>
    </xf>
    <xf numFmtId="49" fontId="8" fillId="0" borderId="6" xfId="237" applyNumberFormat="1" applyFont="1" applyBorder="1"/>
    <xf numFmtId="165" fontId="8" fillId="0" borderId="6" xfId="237" applyNumberFormat="1" applyFont="1" applyBorder="1" applyAlignment="1">
      <alignment horizontal="center"/>
    </xf>
    <xf numFmtId="165" fontId="8" fillId="2" borderId="6" xfId="237" applyNumberFormat="1" applyFont="1" applyFill="1" applyBorder="1" applyAlignment="1">
      <alignment horizontal="center"/>
    </xf>
    <xf numFmtId="49" fontId="8" fillId="2" borderId="6" xfId="237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 wrapText="1"/>
    </xf>
    <xf numFmtId="49" fontId="8" fillId="2" borderId="6" xfId="237" applyNumberFormat="1" applyFont="1" applyFill="1" applyBorder="1"/>
    <xf numFmtId="49" fontId="8" fillId="2" borderId="6" xfId="237" applyNumberFormat="1" applyFont="1" applyFill="1" applyBorder="1" applyAlignment="1">
      <alignment horizontal="left" wrapText="1"/>
    </xf>
    <xf numFmtId="167" fontId="8" fillId="2" borderId="6" xfId="237" applyNumberFormat="1" applyFont="1" applyFill="1" applyBorder="1" applyAlignment="1">
      <alignment horizontal="center"/>
    </xf>
    <xf numFmtId="1" fontId="8" fillId="0" borderId="6" xfId="237" applyNumberFormat="1" applyFont="1" applyBorder="1" applyAlignment="1">
      <alignment horizontal="left" vertical="top" wrapText="1"/>
    </xf>
    <xf numFmtId="49" fontId="9" fillId="2" borderId="6" xfId="237" applyNumberFormat="1" applyFont="1" applyFill="1" applyBorder="1" applyAlignment="1">
      <alignment horizontal="left"/>
    </xf>
    <xf numFmtId="0" fontId="8" fillId="2" borderId="6" xfId="237" applyFont="1" applyFill="1" applyBorder="1" applyAlignment="1">
      <alignment horizontal="left" vertical="top" wrapText="1"/>
    </xf>
    <xf numFmtId="1" fontId="9" fillId="0" borderId="6" xfId="237" applyNumberFormat="1" applyFont="1" applyBorder="1" applyAlignment="1">
      <alignment horizontal="left" vertical="top" wrapText="1"/>
    </xf>
    <xf numFmtId="0" fontId="40" fillId="2" borderId="6" xfId="237" applyFont="1" applyFill="1" applyBorder="1" applyAlignment="1">
      <alignment horizontal="left" vertical="top" wrapText="1"/>
    </xf>
    <xf numFmtId="0" fontId="4" fillId="2" borderId="6" xfId="337" applyFont="1" applyFill="1" applyBorder="1" applyAlignment="1">
      <alignment horizontal="left" vertical="top" wrapText="1"/>
    </xf>
    <xf numFmtId="1" fontId="8" fillId="2" borderId="9" xfId="237" applyNumberFormat="1" applyFont="1" applyFill="1" applyBorder="1" applyAlignment="1">
      <alignment horizontal="left" vertical="top" wrapText="1"/>
    </xf>
    <xf numFmtId="49" fontId="8" fillId="2" borderId="9" xfId="237" applyNumberFormat="1" applyFont="1" applyFill="1" applyBorder="1" applyAlignment="1">
      <alignment horizontal="left"/>
    </xf>
    <xf numFmtId="49" fontId="4" fillId="0" borderId="5" xfId="0" applyNumberFormat="1" applyFont="1" applyBorder="1" applyAlignment="1">
      <alignment horizontal="left" wrapText="1"/>
    </xf>
    <xf numFmtId="49" fontId="8" fillId="2" borderId="9" xfId="237" applyNumberFormat="1" applyFont="1" applyFill="1" applyBorder="1"/>
    <xf numFmtId="165" fontId="8" fillId="2" borderId="9" xfId="237" applyNumberFormat="1" applyFont="1" applyFill="1" applyBorder="1" applyAlignment="1">
      <alignment horizontal="center"/>
    </xf>
    <xf numFmtId="49" fontId="4" fillId="0" borderId="6" xfId="0" applyNumberFormat="1" applyFont="1" applyBorder="1" applyAlignment="1">
      <alignment horizontal="left" wrapText="1"/>
    </xf>
    <xf numFmtId="49" fontId="4" fillId="0" borderId="0" xfId="0" applyNumberFormat="1" applyFont="1" applyAlignment="1">
      <alignment horizontal="left" wrapText="1"/>
    </xf>
    <xf numFmtId="44" fontId="4" fillId="0" borderId="6" xfId="0" applyFont="1" applyBorder="1">
      <alignment vertical="top" wrapText="1"/>
    </xf>
    <xf numFmtId="0" fontId="8" fillId="0" borderId="6" xfId="304" applyFont="1" applyBorder="1" applyAlignment="1">
      <alignment horizontal="left" vertical="center" wrapText="1"/>
    </xf>
    <xf numFmtId="0" fontId="8" fillId="2" borderId="6" xfId="0" applyNumberFormat="1" applyFont="1" applyFill="1" applyBorder="1" applyAlignment="1">
      <alignment horizontal="left" vertical="top" wrapText="1"/>
    </xf>
    <xf numFmtId="1" fontId="8" fillId="2" borderId="10" xfId="237" applyNumberFormat="1" applyFont="1" applyFill="1" applyBorder="1" applyAlignment="1">
      <alignment horizontal="left" vertical="top" wrapText="1"/>
    </xf>
    <xf numFmtId="44" fontId="4" fillId="0" borderId="0" xfId="0" applyFont="1">
      <alignment vertical="top" wrapText="1"/>
    </xf>
    <xf numFmtId="165" fontId="9" fillId="0" borderId="6" xfId="237" applyNumberFormat="1" applyFont="1" applyBorder="1" applyAlignment="1">
      <alignment horizontal="center"/>
    </xf>
    <xf numFmtId="170" fontId="4" fillId="0" borderId="6" xfId="0" applyNumberFormat="1" applyFont="1" applyBorder="1">
      <alignment vertical="top" wrapText="1"/>
    </xf>
    <xf numFmtId="0" fontId="3" fillId="0" borderId="6" xfId="0" applyNumberFormat="1" applyFont="1" applyBorder="1" applyAlignment="1">
      <alignment horizontal="left" wrapText="1"/>
    </xf>
    <xf numFmtId="0" fontId="4" fillId="0" borderId="6" xfId="0" applyNumberFormat="1" applyFont="1" applyBorder="1" applyAlignment="1">
      <alignment horizontal="left" wrapText="1"/>
    </xf>
    <xf numFmtId="165" fontId="3" fillId="0" borderId="6" xfId="0" applyNumberFormat="1" applyFont="1" applyBorder="1" applyAlignment="1">
      <alignment horizontal="right" wrapText="1"/>
    </xf>
    <xf numFmtId="49" fontId="4" fillId="0" borderId="6" xfId="336" applyNumberFormat="1" applyFont="1" applyBorder="1" applyAlignment="1">
      <alignment horizontal="left" wrapText="1"/>
    </xf>
    <xf numFmtId="49" fontId="41" fillId="0" borderId="6" xfId="339" applyNumberFormat="1" applyFont="1" applyBorder="1"/>
    <xf numFmtId="165" fontId="4" fillId="0" borderId="6" xfId="0" applyNumberFormat="1" applyFont="1" applyBorder="1" applyAlignment="1">
      <alignment horizontal="right" wrapText="1"/>
    </xf>
    <xf numFmtId="49" fontId="41" fillId="0" borderId="6" xfId="316" applyNumberFormat="1" applyFont="1" applyBorder="1"/>
    <xf numFmtId="0" fontId="41" fillId="0" borderId="6" xfId="339" applyFont="1" applyBorder="1"/>
    <xf numFmtId="0" fontId="40" fillId="0" borderId="6" xfId="237" applyFont="1" applyBorder="1" applyAlignment="1">
      <alignment horizontal="left" vertical="top" wrapText="1"/>
    </xf>
    <xf numFmtId="167" fontId="32" fillId="0" borderId="17" xfId="341" applyNumberFormat="1" applyFont="1" applyBorder="1" applyAlignment="1">
      <alignment horizontal="center"/>
    </xf>
    <xf numFmtId="167" fontId="32" fillId="0" borderId="18" xfId="341" applyNumberFormat="1" applyFont="1" applyBorder="1" applyAlignment="1">
      <alignment horizontal="center"/>
    </xf>
    <xf numFmtId="167" fontId="32" fillId="0" borderId="19" xfId="341" applyNumberFormat="1" applyFont="1" applyBorder="1" applyAlignment="1">
      <alignment horizontal="center"/>
    </xf>
    <xf numFmtId="165" fontId="8" fillId="0" borderId="0" xfId="0" applyNumberFormat="1" applyFont="1" applyAlignment="1">
      <alignment horizontal="left" vertical="top" wrapText="1"/>
    </xf>
    <xf numFmtId="165" fontId="8" fillId="0" borderId="0" xfId="0" applyNumberFormat="1" applyFont="1" applyAlignment="1">
      <alignment horizontal="left" vertical="top"/>
    </xf>
    <xf numFmtId="44" fontId="10" fillId="0" borderId="0" xfId="0" applyFont="1" applyAlignment="1">
      <alignment horizontal="center" vertical="top" wrapText="1"/>
    </xf>
    <xf numFmtId="44" fontId="9" fillId="0" borderId="6" xfId="0" applyFont="1" applyBorder="1" applyAlignment="1">
      <alignment horizontal="center" vertical="center"/>
    </xf>
    <xf numFmtId="165" fontId="9" fillId="0" borderId="6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2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3" fillId="0" borderId="4" xfId="0" applyNumberFormat="1" applyFont="1" applyBorder="1" applyAlignment="1">
      <alignment horizontal="center" vertical="center" wrapText="1"/>
    </xf>
    <xf numFmtId="0" fontId="32" fillId="0" borderId="0" xfId="341" applyFont="1" applyAlignment="1">
      <alignment horizontal="center" vertical="center" wrapText="1"/>
    </xf>
    <xf numFmtId="0" fontId="38" fillId="0" borderId="0" xfId="328" applyFont="1" applyAlignment="1">
      <alignment horizontal="left" wrapText="1"/>
    </xf>
    <xf numFmtId="0" fontId="37" fillId="0" borderId="0" xfId="327" applyFont="1"/>
    <xf numFmtId="0" fontId="32" fillId="0" borderId="6" xfId="341" applyFont="1" applyBorder="1" applyAlignment="1">
      <alignment horizontal="center" vertical="center"/>
    </xf>
    <xf numFmtId="0" fontId="33" fillId="0" borderId="6" xfId="341" applyFont="1" applyBorder="1" applyAlignment="1">
      <alignment horizontal="center" vertical="center" wrapText="1"/>
    </xf>
    <xf numFmtId="0" fontId="37" fillId="0" borderId="6" xfId="293" applyFont="1" applyBorder="1" applyAlignment="1">
      <alignment horizontal="center" vertical="center"/>
    </xf>
    <xf numFmtId="0" fontId="33" fillId="0" borderId="4" xfId="342" applyFont="1" applyBorder="1" applyAlignment="1">
      <alignment horizontal="left" vertical="top"/>
    </xf>
    <xf numFmtId="0" fontId="33" fillId="0" borderId="7" xfId="342" applyFont="1" applyBorder="1" applyAlignment="1">
      <alignment horizontal="left" vertical="top"/>
    </xf>
    <xf numFmtId="0" fontId="32" fillId="0" borderId="0" xfId="342" applyFont="1" applyAlignment="1">
      <alignment horizontal="right"/>
    </xf>
    <xf numFmtId="0" fontId="35" fillId="0" borderId="0" xfId="327" applyFont="1" applyAlignment="1">
      <alignment horizontal="left"/>
    </xf>
    <xf numFmtId="49" fontId="11" fillId="0" borderId="0" xfId="328" applyNumberFormat="1" applyFont="1" applyAlignment="1">
      <alignment horizontal="left" wrapText="1"/>
    </xf>
    <xf numFmtId="0" fontId="33" fillId="0" borderId="0" xfId="342" applyFont="1" applyAlignment="1">
      <alignment horizontal="center" vertical="center" wrapText="1"/>
    </xf>
    <xf numFmtId="0" fontId="33" fillId="0" borderId="6" xfId="342" applyFont="1" applyBorder="1" applyAlignment="1">
      <alignment horizontal="center" vertical="center"/>
    </xf>
    <xf numFmtId="0" fontId="33" fillId="0" borderId="14" xfId="342" applyFont="1" applyBorder="1" applyAlignment="1">
      <alignment horizontal="center" vertical="center"/>
    </xf>
    <xf numFmtId="0" fontId="34" fillId="0" borderId="14" xfId="293" applyFont="1" applyBorder="1" applyAlignment="1">
      <alignment horizontal="center" vertical="center"/>
    </xf>
    <xf numFmtId="0" fontId="34" fillId="0" borderId="11" xfId="293" applyFont="1" applyBorder="1" applyAlignment="1">
      <alignment horizontal="center" vertical="center"/>
    </xf>
  </cellXfs>
  <cellStyles count="3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Обычный_З_16_Приложение 17 - Программа гос заимствований" xfId="342"/>
    <cellStyle name="Стиль 1" xfId="343"/>
    <cellStyle name="Финансовый" xfId="344" builtinId="3"/>
    <cellStyle name="Финансовый 2" xfId="345"/>
    <cellStyle name="Финансовый 3" xfId="346"/>
  </cellStyles>
  <dxfs count="19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/>
      <sheetData sheetId="1"/>
      <sheetData sheetId="2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topLeftCell="A17" zoomScaleSheetLayoutView="100" workbookViewId="0">
      <selection activeCell="G27" sqref="G27"/>
    </sheetView>
  </sheetViews>
  <sheetFormatPr defaultRowHeight="12.75"/>
  <cols>
    <col min="1" max="1" width="24.332031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>
      <c r="B1" s="5"/>
      <c r="C1" s="176" t="s">
        <v>214</v>
      </c>
      <c r="D1" s="177"/>
      <c r="E1" s="177"/>
    </row>
    <row r="2" spans="1:8" ht="15">
      <c r="B2" s="5"/>
      <c r="C2" s="177"/>
      <c r="D2" s="177"/>
      <c r="E2" s="177"/>
    </row>
    <row r="3" spans="1:8" ht="15">
      <c r="B3" s="5"/>
      <c r="C3" s="177"/>
      <c r="D3" s="177"/>
      <c r="E3" s="177"/>
    </row>
    <row r="4" spans="1:8" ht="33.75" customHeight="1">
      <c r="B4" s="5"/>
      <c r="C4" s="177"/>
      <c r="D4" s="177"/>
      <c r="E4" s="177"/>
    </row>
    <row r="5" spans="1:8" ht="194.25" customHeight="1">
      <c r="C5" s="177"/>
      <c r="D5" s="177"/>
      <c r="E5" s="177"/>
    </row>
    <row r="6" spans="1:8" ht="63" customHeight="1">
      <c r="A6" s="178" t="s">
        <v>207</v>
      </c>
      <c r="B6" s="178"/>
      <c r="C6" s="178"/>
      <c r="D6" s="178"/>
      <c r="E6" s="178"/>
    </row>
    <row r="7" spans="1:8">
      <c r="A7" s="10"/>
      <c r="B7" s="11"/>
      <c r="C7" s="11"/>
      <c r="D7" s="11"/>
      <c r="E7" s="12" t="s">
        <v>1</v>
      </c>
    </row>
    <row r="8" spans="1:8">
      <c r="A8" s="179" t="s">
        <v>23</v>
      </c>
      <c r="B8" s="179" t="s">
        <v>2</v>
      </c>
      <c r="C8" s="180" t="s">
        <v>7</v>
      </c>
      <c r="D8" s="180"/>
      <c r="E8" s="180"/>
    </row>
    <row r="9" spans="1:8" ht="16.5" customHeight="1">
      <c r="A9" s="179"/>
      <c r="B9" s="179"/>
      <c r="C9" s="120" t="s">
        <v>181</v>
      </c>
      <c r="D9" s="120" t="s">
        <v>197</v>
      </c>
      <c r="E9" s="120" t="s">
        <v>208</v>
      </c>
      <c r="H9" s="7"/>
    </row>
    <row r="10" spans="1:8" s="14" customFormat="1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 ht="15.75">
      <c r="A11" s="103" t="s">
        <v>28</v>
      </c>
      <c r="B11" s="106" t="s">
        <v>29</v>
      </c>
      <c r="C11" s="122">
        <f>C12</f>
        <v>3006</v>
      </c>
      <c r="D11" s="122">
        <f>D12</f>
        <v>1724.9</v>
      </c>
      <c r="E11" s="118">
        <f>E12</f>
        <v>1840.8999999999999</v>
      </c>
      <c r="F11" s="15"/>
      <c r="G11" s="16"/>
    </row>
    <row r="12" spans="1:8" s="17" customFormat="1" ht="30">
      <c r="A12" s="104" t="s">
        <v>30</v>
      </c>
      <c r="B12" s="107" t="s">
        <v>31</v>
      </c>
      <c r="C12" s="123">
        <f>C13+C21+C26+C18</f>
        <v>3006</v>
      </c>
      <c r="D12" s="123">
        <f>D13+D21+D26</f>
        <v>1724.9</v>
      </c>
      <c r="E12" s="117">
        <f>E13+E21+E26</f>
        <v>1840.8999999999999</v>
      </c>
      <c r="F12" s="15"/>
      <c r="G12" s="16"/>
    </row>
    <row r="13" spans="1:8" s="17" customFormat="1" ht="28.5">
      <c r="A13" s="105" t="s">
        <v>124</v>
      </c>
      <c r="B13" s="108" t="s">
        <v>134</v>
      </c>
      <c r="C13" s="123">
        <f>C14+C16</f>
        <v>1618.8000000000002</v>
      </c>
      <c r="D13" s="123">
        <f>D14</f>
        <v>983.2</v>
      </c>
      <c r="E13" s="117">
        <f>E14</f>
        <v>1011.8</v>
      </c>
      <c r="F13" s="15"/>
      <c r="G13" s="16"/>
    </row>
    <row r="14" spans="1:8" s="17" customFormat="1" ht="15.75">
      <c r="A14" s="109" t="s">
        <v>125</v>
      </c>
      <c r="B14" s="110" t="s">
        <v>135</v>
      </c>
      <c r="C14" s="119">
        <f>C15</f>
        <v>1098.2</v>
      </c>
      <c r="D14" s="119">
        <f>D15</f>
        <v>983.2</v>
      </c>
      <c r="E14" s="119">
        <f>E15</f>
        <v>1011.8</v>
      </c>
      <c r="F14" s="15"/>
      <c r="G14" s="16"/>
    </row>
    <row r="15" spans="1:8" s="17" customFormat="1" ht="45">
      <c r="A15" s="111" t="s">
        <v>146</v>
      </c>
      <c r="B15" s="112" t="s">
        <v>145</v>
      </c>
      <c r="C15" s="119">
        <v>1098.2</v>
      </c>
      <c r="D15" s="119">
        <v>983.2</v>
      </c>
      <c r="E15" s="119">
        <v>1011.8</v>
      </c>
      <c r="F15" s="15"/>
      <c r="G15" s="16"/>
    </row>
    <row r="16" spans="1:8" s="17" customFormat="1" ht="30">
      <c r="A16" s="111" t="s">
        <v>182</v>
      </c>
      <c r="B16" s="110" t="s">
        <v>184</v>
      </c>
      <c r="C16" s="119">
        <f>C17</f>
        <v>520.6</v>
      </c>
      <c r="D16" s="119"/>
      <c r="E16" s="119"/>
      <c r="F16" s="15"/>
      <c r="G16" s="16"/>
    </row>
    <row r="17" spans="1:7" s="17" customFormat="1" ht="30">
      <c r="A17" s="111" t="s">
        <v>183</v>
      </c>
      <c r="B17" s="112" t="s">
        <v>185</v>
      </c>
      <c r="C17" s="119">
        <v>520.6</v>
      </c>
      <c r="D17" s="119"/>
      <c r="E17" s="119"/>
      <c r="F17" s="15"/>
      <c r="G17" s="16"/>
    </row>
    <row r="18" spans="1:7" s="17" customFormat="1" ht="30">
      <c r="A18" s="124" t="s">
        <v>198</v>
      </c>
      <c r="B18" s="125" t="s">
        <v>199</v>
      </c>
      <c r="C18" s="119">
        <f>C19</f>
        <v>100</v>
      </c>
      <c r="D18" s="119"/>
      <c r="E18" s="119"/>
      <c r="F18" s="15"/>
      <c r="G18" s="16"/>
    </row>
    <row r="19" spans="1:7" s="17" customFormat="1" ht="15.75">
      <c r="A19" s="111" t="s">
        <v>200</v>
      </c>
      <c r="B19" s="126" t="s">
        <v>201</v>
      </c>
      <c r="C19" s="119">
        <f>C20</f>
        <v>100</v>
      </c>
      <c r="D19" s="119"/>
      <c r="E19" s="119"/>
      <c r="F19" s="15"/>
      <c r="G19" s="16"/>
    </row>
    <row r="20" spans="1:7" s="17" customFormat="1" ht="15.75">
      <c r="A20" s="111" t="s">
        <v>202</v>
      </c>
      <c r="B20" s="126" t="s">
        <v>203</v>
      </c>
      <c r="C20" s="119">
        <v>100</v>
      </c>
      <c r="D20" s="119"/>
      <c r="E20" s="119"/>
      <c r="F20" s="15"/>
      <c r="G20" s="16"/>
    </row>
    <row r="21" spans="1:7" s="17" customFormat="1" ht="30">
      <c r="A21" s="113" t="s">
        <v>126</v>
      </c>
      <c r="B21" s="114" t="s">
        <v>136</v>
      </c>
      <c r="C21" s="18">
        <f>C22+C24</f>
        <v>218.20000000000002</v>
      </c>
      <c r="D21" s="18">
        <f>D22+D24</f>
        <v>244.70000000000002</v>
      </c>
      <c r="E21" s="18">
        <f>E22+E24</f>
        <v>312.09999999999997</v>
      </c>
      <c r="F21" s="15"/>
      <c r="G21" s="16"/>
    </row>
    <row r="22" spans="1:7" s="17" customFormat="1" ht="45">
      <c r="A22" s="109" t="s">
        <v>127</v>
      </c>
      <c r="B22" s="110" t="s">
        <v>137</v>
      </c>
      <c r="C22" s="18">
        <f>C23</f>
        <v>0.8</v>
      </c>
      <c r="D22" s="18">
        <f>D23</f>
        <v>0.9</v>
      </c>
      <c r="E22" s="18">
        <f>E23</f>
        <v>0.9</v>
      </c>
      <c r="F22" s="15"/>
      <c r="G22" s="16"/>
    </row>
    <row r="23" spans="1:7" s="17" customFormat="1" ht="45">
      <c r="A23" s="111" t="s">
        <v>128</v>
      </c>
      <c r="B23" s="112" t="s">
        <v>138</v>
      </c>
      <c r="C23" s="18">
        <v>0.8</v>
      </c>
      <c r="D23" s="18">
        <v>0.9</v>
      </c>
      <c r="E23" s="18">
        <v>0.9</v>
      </c>
      <c r="F23" s="15"/>
      <c r="G23" s="16"/>
    </row>
    <row r="24" spans="1:7" s="17" customFormat="1" ht="45">
      <c r="A24" s="109" t="s">
        <v>129</v>
      </c>
      <c r="B24" s="110" t="s">
        <v>159</v>
      </c>
      <c r="C24" s="18">
        <f>C25</f>
        <v>217.4</v>
      </c>
      <c r="D24" s="18">
        <f>D25</f>
        <v>243.8</v>
      </c>
      <c r="E24" s="18">
        <f>E25</f>
        <v>311.2</v>
      </c>
      <c r="F24" s="15"/>
      <c r="G24" s="16"/>
    </row>
    <row r="25" spans="1:7" s="17" customFormat="1" ht="60">
      <c r="A25" s="111" t="s">
        <v>130</v>
      </c>
      <c r="B25" s="112" t="s">
        <v>160</v>
      </c>
      <c r="C25" s="18">
        <v>217.4</v>
      </c>
      <c r="D25" s="18">
        <v>243.8</v>
      </c>
      <c r="E25" s="18">
        <v>311.2</v>
      </c>
      <c r="F25" s="15"/>
      <c r="G25" s="16"/>
    </row>
    <row r="26" spans="1:7" s="17" customFormat="1" ht="15.75">
      <c r="A26" s="115" t="s">
        <v>131</v>
      </c>
      <c r="B26" s="116" t="s">
        <v>33</v>
      </c>
      <c r="C26" s="18">
        <f t="shared" ref="C26:E27" si="0">C27</f>
        <v>1069</v>
      </c>
      <c r="D26" s="18">
        <f t="shared" si="0"/>
        <v>497</v>
      </c>
      <c r="E26" s="18">
        <f t="shared" si="0"/>
        <v>517</v>
      </c>
      <c r="F26" s="15"/>
      <c r="G26" s="16"/>
    </row>
    <row r="27" spans="1:7" s="17" customFormat="1" ht="62.25" customHeight="1">
      <c r="A27" s="109" t="s">
        <v>132</v>
      </c>
      <c r="B27" s="110" t="s">
        <v>152</v>
      </c>
      <c r="C27" s="18">
        <f t="shared" si="0"/>
        <v>1069</v>
      </c>
      <c r="D27" s="18">
        <f t="shared" si="0"/>
        <v>497</v>
      </c>
      <c r="E27" s="18">
        <f t="shared" si="0"/>
        <v>517</v>
      </c>
      <c r="F27" s="15"/>
      <c r="G27" s="16"/>
    </row>
    <row r="28" spans="1:7" s="17" customFormat="1" ht="75">
      <c r="A28" s="111" t="s">
        <v>133</v>
      </c>
      <c r="B28" s="112" t="s">
        <v>153</v>
      </c>
      <c r="C28" s="18">
        <v>1069</v>
      </c>
      <c r="D28" s="18">
        <v>497</v>
      </c>
      <c r="E28" s="18">
        <v>517</v>
      </c>
      <c r="F28" s="15"/>
      <c r="G28" s="16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8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2"/>
  <sheetViews>
    <sheetView view="pageBreakPreview" topLeftCell="A55" zoomScaleSheetLayoutView="100" workbookViewId="0">
      <selection activeCell="O8" sqref="O8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77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1" t="s">
        <v>215</v>
      </c>
      <c r="J1" s="182"/>
      <c r="K1" s="182"/>
      <c r="L1" s="182"/>
    </row>
    <row r="2" spans="1:12" ht="66" customHeight="1">
      <c r="A2" s="183" t="s">
        <v>209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4" t="s">
        <v>1</v>
      </c>
      <c r="J3" s="184"/>
      <c r="K3" s="184"/>
      <c r="L3" s="184"/>
    </row>
    <row r="4" spans="1:12" ht="19.899999999999999" customHeight="1">
      <c r="A4" s="185" t="s">
        <v>2</v>
      </c>
      <c r="B4" s="185" t="s">
        <v>21</v>
      </c>
      <c r="C4" s="185" t="s">
        <v>3</v>
      </c>
      <c r="D4" s="185" t="s">
        <v>4</v>
      </c>
      <c r="E4" s="185" t="s">
        <v>5</v>
      </c>
      <c r="F4" s="185"/>
      <c r="G4" s="185"/>
      <c r="H4" s="185"/>
      <c r="I4" s="185" t="s">
        <v>6</v>
      </c>
      <c r="J4" s="185" t="s">
        <v>7</v>
      </c>
      <c r="K4" s="185"/>
      <c r="L4" s="185"/>
    </row>
    <row r="5" spans="1:12" ht="16.350000000000001" customHeight="1">
      <c r="A5" s="185" t="s">
        <v>0</v>
      </c>
      <c r="B5" s="185" t="s">
        <v>0</v>
      </c>
      <c r="C5" s="185" t="s">
        <v>0</v>
      </c>
      <c r="D5" s="185" t="s">
        <v>0</v>
      </c>
      <c r="E5" s="185" t="s">
        <v>0</v>
      </c>
      <c r="F5" s="185"/>
      <c r="G5" s="185"/>
      <c r="H5" s="185"/>
      <c r="I5" s="185" t="s">
        <v>0</v>
      </c>
      <c r="J5" s="121" t="s">
        <v>181</v>
      </c>
      <c r="K5" s="121" t="s">
        <v>197</v>
      </c>
      <c r="L5" s="121" t="s">
        <v>208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49.5" customHeight="1">
      <c r="A7" s="129" t="s">
        <v>154</v>
      </c>
      <c r="B7" s="145" t="s">
        <v>141</v>
      </c>
      <c r="C7" s="145"/>
      <c r="D7" s="145"/>
      <c r="E7" s="131"/>
      <c r="F7" s="131"/>
      <c r="G7" s="131"/>
      <c r="H7" s="131"/>
      <c r="I7" s="130"/>
      <c r="J7" s="132">
        <f>J8+J40+J49+J62+J73+J87+J80</f>
        <v>3910</v>
      </c>
      <c r="K7" s="132">
        <f>K8+K40+K49+K62+K73+K87+K80</f>
        <v>2306.2999999999997</v>
      </c>
      <c r="L7" s="132">
        <f>L8+L40+L49+L62+L73+L80+L87</f>
        <v>2430.2000000000003</v>
      </c>
    </row>
    <row r="8" spans="1:12" ht="12" customHeight="1">
      <c r="A8" s="129" t="s">
        <v>34</v>
      </c>
      <c r="B8" s="145" t="s">
        <v>141</v>
      </c>
      <c r="C8" s="145" t="s">
        <v>35</v>
      </c>
      <c r="D8" s="139"/>
      <c r="E8" s="135"/>
      <c r="F8" s="135"/>
      <c r="G8" s="135"/>
      <c r="H8" s="135"/>
      <c r="I8" s="141"/>
      <c r="J8" s="138">
        <f>J9+J18+J34</f>
        <v>2001.7</v>
      </c>
      <c r="K8" s="138">
        <f>K9+K18+K34</f>
        <v>1240</v>
      </c>
      <c r="L8" s="138">
        <f>L9+L18+L34</f>
        <v>1242.7</v>
      </c>
    </row>
    <row r="9" spans="1:12" ht="51">
      <c r="A9" s="128" t="s">
        <v>36</v>
      </c>
      <c r="B9" s="139" t="s">
        <v>141</v>
      </c>
      <c r="C9" s="134" t="s">
        <v>35</v>
      </c>
      <c r="D9" s="134" t="s">
        <v>37</v>
      </c>
      <c r="E9" s="135"/>
      <c r="F9" s="135"/>
      <c r="G9" s="135"/>
      <c r="H9" s="135"/>
      <c r="I9" s="134"/>
      <c r="J9" s="137">
        <f>J10</f>
        <v>848.5</v>
      </c>
      <c r="K9" s="138">
        <f>K10</f>
        <v>500.9</v>
      </c>
      <c r="L9" s="138">
        <f>L10</f>
        <v>458.8</v>
      </c>
    </row>
    <row r="10" spans="1:12" ht="64.5" customHeight="1">
      <c r="A10" s="128" t="s">
        <v>171</v>
      </c>
      <c r="B10" s="139" t="s">
        <v>141</v>
      </c>
      <c r="C10" s="139" t="s">
        <v>35</v>
      </c>
      <c r="D10" s="139" t="s">
        <v>37</v>
      </c>
      <c r="E10" s="140">
        <v>65</v>
      </c>
      <c r="F10" s="140"/>
      <c r="G10" s="140"/>
      <c r="H10" s="140"/>
      <c r="I10" s="139"/>
      <c r="J10" s="138">
        <f>J11+J17</f>
        <v>848.5</v>
      </c>
      <c r="K10" s="138">
        <f t="shared" ref="J10:K12" si="0">K11</f>
        <v>500.9</v>
      </c>
      <c r="L10" s="138">
        <f>L11</f>
        <v>458.8</v>
      </c>
    </row>
    <row r="11" spans="1:12">
      <c r="A11" s="128" t="s">
        <v>38</v>
      </c>
      <c r="B11" s="139" t="s">
        <v>141</v>
      </c>
      <c r="C11" s="139" t="s">
        <v>35</v>
      </c>
      <c r="D11" s="139" t="s">
        <v>37</v>
      </c>
      <c r="E11" s="140">
        <v>65</v>
      </c>
      <c r="F11" s="140">
        <v>1</v>
      </c>
      <c r="G11" s="140"/>
      <c r="H11" s="140"/>
      <c r="I11" s="139"/>
      <c r="J11" s="138">
        <f t="shared" si="0"/>
        <v>748.5</v>
      </c>
      <c r="K11" s="138">
        <f t="shared" si="0"/>
        <v>500.9</v>
      </c>
      <c r="L11" s="138">
        <f>L12</f>
        <v>458.8</v>
      </c>
    </row>
    <row r="12" spans="1:12" ht="30" customHeight="1">
      <c r="A12" s="128" t="s">
        <v>39</v>
      </c>
      <c r="B12" s="139" t="s">
        <v>141</v>
      </c>
      <c r="C12" s="139" t="s">
        <v>35</v>
      </c>
      <c r="D12" s="139" t="s">
        <v>37</v>
      </c>
      <c r="E12" s="140">
        <v>65</v>
      </c>
      <c r="F12" s="140">
        <v>1</v>
      </c>
      <c r="G12" s="140" t="s">
        <v>62</v>
      </c>
      <c r="H12" s="140" t="s">
        <v>73</v>
      </c>
      <c r="I12" s="139"/>
      <c r="J12" s="138">
        <f t="shared" si="0"/>
        <v>748.5</v>
      </c>
      <c r="K12" s="138">
        <f t="shared" si="0"/>
        <v>500.9</v>
      </c>
      <c r="L12" s="138">
        <f>L13</f>
        <v>458.8</v>
      </c>
    </row>
    <row r="13" spans="1:12" ht="89.25">
      <c r="A13" s="128" t="s">
        <v>40</v>
      </c>
      <c r="B13" s="139" t="s">
        <v>141</v>
      </c>
      <c r="C13" s="139" t="s">
        <v>35</v>
      </c>
      <c r="D13" s="139" t="s">
        <v>37</v>
      </c>
      <c r="E13" s="140">
        <v>65</v>
      </c>
      <c r="F13" s="140">
        <v>1</v>
      </c>
      <c r="G13" s="140" t="s">
        <v>62</v>
      </c>
      <c r="H13" s="140" t="s">
        <v>73</v>
      </c>
      <c r="I13" s="139" t="s">
        <v>64</v>
      </c>
      <c r="J13" s="138">
        <f>J14</f>
        <v>748.5</v>
      </c>
      <c r="K13" s="138">
        <f>K14</f>
        <v>500.9</v>
      </c>
      <c r="L13" s="138">
        <f>L14</f>
        <v>458.8</v>
      </c>
    </row>
    <row r="14" spans="1:12" ht="38.25">
      <c r="A14" s="128" t="s">
        <v>41</v>
      </c>
      <c r="B14" s="139" t="s">
        <v>141</v>
      </c>
      <c r="C14" s="139" t="s">
        <v>35</v>
      </c>
      <c r="D14" s="139" t="s">
        <v>37</v>
      </c>
      <c r="E14" s="140">
        <v>65</v>
      </c>
      <c r="F14" s="140">
        <v>1</v>
      </c>
      <c r="G14" s="140" t="s">
        <v>62</v>
      </c>
      <c r="H14" s="140" t="s">
        <v>73</v>
      </c>
      <c r="I14" s="139" t="s">
        <v>65</v>
      </c>
      <c r="J14" s="138">
        <v>748.5</v>
      </c>
      <c r="K14" s="138">
        <v>500.9</v>
      </c>
      <c r="L14" s="138">
        <v>458.8</v>
      </c>
    </row>
    <row r="15" spans="1:12" ht="76.5">
      <c r="A15" s="128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39" t="s">
        <v>141</v>
      </c>
      <c r="C15" s="139" t="s">
        <v>35</v>
      </c>
      <c r="D15" s="139" t="s">
        <v>37</v>
      </c>
      <c r="E15" s="140" t="s">
        <v>143</v>
      </c>
      <c r="F15" s="140" t="s">
        <v>8</v>
      </c>
      <c r="G15" s="140" t="s">
        <v>62</v>
      </c>
      <c r="H15" s="140" t="s">
        <v>204</v>
      </c>
      <c r="I15" s="139"/>
      <c r="J15" s="138">
        <f>J16</f>
        <v>100</v>
      </c>
      <c r="K15" s="138"/>
      <c r="L15" s="138"/>
    </row>
    <row r="16" spans="1:12" ht="90" customHeight="1">
      <c r="A16" s="128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39" t="s">
        <v>141</v>
      </c>
      <c r="C16" s="139" t="s">
        <v>35</v>
      </c>
      <c r="D16" s="139" t="s">
        <v>37</v>
      </c>
      <c r="E16" s="140" t="s">
        <v>143</v>
      </c>
      <c r="F16" s="140" t="s">
        <v>8</v>
      </c>
      <c r="G16" s="140" t="s">
        <v>62</v>
      </c>
      <c r="H16" s="140" t="s">
        <v>204</v>
      </c>
      <c r="I16" s="139" t="s">
        <v>64</v>
      </c>
      <c r="J16" s="138">
        <f>J17</f>
        <v>100</v>
      </c>
      <c r="K16" s="138"/>
      <c r="L16" s="138"/>
    </row>
    <row r="17" spans="1:12" ht="38.25" customHeight="1">
      <c r="A17" s="128" t="str">
        <f>A14</f>
        <v>Расходы на выплаты персоналу государственных (муниципальных) органов</v>
      </c>
      <c r="B17" s="139" t="s">
        <v>141</v>
      </c>
      <c r="C17" s="139" t="s">
        <v>35</v>
      </c>
      <c r="D17" s="139" t="s">
        <v>37</v>
      </c>
      <c r="E17" s="140" t="s">
        <v>143</v>
      </c>
      <c r="F17" s="140" t="s">
        <v>8</v>
      </c>
      <c r="G17" s="140" t="s">
        <v>62</v>
      </c>
      <c r="H17" s="140" t="s">
        <v>204</v>
      </c>
      <c r="I17" s="139" t="s">
        <v>65</v>
      </c>
      <c r="J17" s="138">
        <v>100</v>
      </c>
      <c r="K17" s="138"/>
      <c r="L17" s="138"/>
    </row>
    <row r="18" spans="1:12" ht="75" customHeight="1">
      <c r="A18" s="128" t="s">
        <v>42</v>
      </c>
      <c r="B18" s="139" t="s">
        <v>141</v>
      </c>
      <c r="C18" s="134" t="s">
        <v>35</v>
      </c>
      <c r="D18" s="134" t="s">
        <v>43</v>
      </c>
      <c r="E18" s="140"/>
      <c r="F18" s="140"/>
      <c r="G18" s="140"/>
      <c r="H18" s="140"/>
      <c r="I18" s="141"/>
      <c r="J18" s="137">
        <f>J19+J29</f>
        <v>1148.2</v>
      </c>
      <c r="K18" s="137">
        <f>K19+K29</f>
        <v>734.1</v>
      </c>
      <c r="L18" s="137">
        <f>L19+L29</f>
        <v>778.9</v>
      </c>
    </row>
    <row r="19" spans="1:12" ht="63" customHeight="1">
      <c r="A19" s="128" t="s">
        <v>171</v>
      </c>
      <c r="B19" s="139" t="s">
        <v>141</v>
      </c>
      <c r="C19" s="134" t="s">
        <v>35</v>
      </c>
      <c r="D19" s="134" t="s">
        <v>43</v>
      </c>
      <c r="E19" s="140">
        <v>65</v>
      </c>
      <c r="F19" s="140"/>
      <c r="G19" s="140"/>
      <c r="H19" s="140"/>
      <c r="I19" s="141"/>
      <c r="J19" s="138">
        <f>J20</f>
        <v>1147.4000000000001</v>
      </c>
      <c r="K19" s="138">
        <f>K20</f>
        <v>733.2</v>
      </c>
      <c r="L19" s="138">
        <f>L20</f>
        <v>778</v>
      </c>
    </row>
    <row r="20" spans="1:12" ht="38.25" customHeight="1">
      <c r="A20" s="128" t="s">
        <v>161</v>
      </c>
      <c r="B20" s="139" t="s">
        <v>141</v>
      </c>
      <c r="C20" s="139" t="s">
        <v>35</v>
      </c>
      <c r="D20" s="139" t="s">
        <v>43</v>
      </c>
      <c r="E20" s="140">
        <v>65</v>
      </c>
      <c r="F20" s="140">
        <v>2</v>
      </c>
      <c r="G20" s="140"/>
      <c r="H20" s="140"/>
      <c r="I20" s="141"/>
      <c r="J20" s="138">
        <f>J21+J24</f>
        <v>1147.4000000000001</v>
      </c>
      <c r="K20" s="138">
        <f>K21+K24</f>
        <v>733.2</v>
      </c>
      <c r="L20" s="138">
        <f>L21+L24</f>
        <v>778</v>
      </c>
    </row>
    <row r="21" spans="1:12" ht="38.25">
      <c r="A21" s="128" t="s">
        <v>45</v>
      </c>
      <c r="B21" s="139" t="s">
        <v>141</v>
      </c>
      <c r="C21" s="139" t="s">
        <v>35</v>
      </c>
      <c r="D21" s="139" t="s">
        <v>43</v>
      </c>
      <c r="E21" s="140">
        <v>65</v>
      </c>
      <c r="F21" s="140">
        <v>2</v>
      </c>
      <c r="G21" s="140" t="s">
        <v>62</v>
      </c>
      <c r="H21" s="140" t="s">
        <v>74</v>
      </c>
      <c r="I21" s="141"/>
      <c r="J21" s="138">
        <f t="shared" ref="J21:L22" si="1">J22</f>
        <v>782.2</v>
      </c>
      <c r="K21" s="138">
        <f t="shared" si="1"/>
        <v>606.70000000000005</v>
      </c>
      <c r="L21" s="138">
        <f t="shared" si="1"/>
        <v>650</v>
      </c>
    </row>
    <row r="22" spans="1:12" ht="89.25">
      <c r="A22" s="128" t="s">
        <v>40</v>
      </c>
      <c r="B22" s="139" t="s">
        <v>141</v>
      </c>
      <c r="C22" s="139" t="s">
        <v>35</v>
      </c>
      <c r="D22" s="139" t="s">
        <v>43</v>
      </c>
      <c r="E22" s="140">
        <v>65</v>
      </c>
      <c r="F22" s="140">
        <v>2</v>
      </c>
      <c r="G22" s="140" t="s">
        <v>62</v>
      </c>
      <c r="H22" s="140" t="s">
        <v>74</v>
      </c>
      <c r="I22" s="141" t="s">
        <v>64</v>
      </c>
      <c r="J22" s="138">
        <f t="shared" si="1"/>
        <v>782.2</v>
      </c>
      <c r="K22" s="138">
        <f t="shared" si="1"/>
        <v>606.70000000000005</v>
      </c>
      <c r="L22" s="138">
        <f t="shared" si="1"/>
        <v>650</v>
      </c>
    </row>
    <row r="23" spans="1:12" ht="38.25">
      <c r="A23" s="128" t="s">
        <v>41</v>
      </c>
      <c r="B23" s="139" t="s">
        <v>141</v>
      </c>
      <c r="C23" s="139" t="s">
        <v>35</v>
      </c>
      <c r="D23" s="139" t="s">
        <v>43</v>
      </c>
      <c r="E23" s="140">
        <v>65</v>
      </c>
      <c r="F23" s="140">
        <v>2</v>
      </c>
      <c r="G23" s="140" t="s">
        <v>62</v>
      </c>
      <c r="H23" s="140" t="s">
        <v>74</v>
      </c>
      <c r="I23" s="141" t="s">
        <v>65</v>
      </c>
      <c r="J23" s="138">
        <v>782.2</v>
      </c>
      <c r="K23" s="138">
        <v>606.70000000000005</v>
      </c>
      <c r="L23" s="138">
        <v>650</v>
      </c>
    </row>
    <row r="24" spans="1:12" ht="40.5" customHeight="1">
      <c r="A24" s="128" t="s">
        <v>206</v>
      </c>
      <c r="B24" s="139" t="s">
        <v>141</v>
      </c>
      <c r="C24" s="139" t="s">
        <v>35</v>
      </c>
      <c r="D24" s="139" t="s">
        <v>43</v>
      </c>
      <c r="E24" s="140">
        <v>65</v>
      </c>
      <c r="F24" s="140">
        <v>2</v>
      </c>
      <c r="G24" s="140" t="s">
        <v>62</v>
      </c>
      <c r="H24" s="140" t="s">
        <v>75</v>
      </c>
      <c r="I24" s="141"/>
      <c r="J24" s="138">
        <f>+J25+J27</f>
        <v>365.2</v>
      </c>
      <c r="K24" s="138">
        <f>+K25+K27</f>
        <v>126.5</v>
      </c>
      <c r="L24" s="138">
        <f>L25+L27</f>
        <v>128</v>
      </c>
    </row>
    <row r="25" spans="1:12" ht="40.5" customHeight="1">
      <c r="A25" s="128" t="s">
        <v>178</v>
      </c>
      <c r="B25" s="139" t="s">
        <v>141</v>
      </c>
      <c r="C25" s="139" t="s">
        <v>35</v>
      </c>
      <c r="D25" s="139" t="s">
        <v>43</v>
      </c>
      <c r="E25" s="140">
        <v>65</v>
      </c>
      <c r="F25" s="140">
        <v>2</v>
      </c>
      <c r="G25" s="140" t="s">
        <v>62</v>
      </c>
      <c r="H25" s="140" t="s">
        <v>75</v>
      </c>
      <c r="I25" s="141" t="s">
        <v>66</v>
      </c>
      <c r="J25" s="138">
        <f>J26</f>
        <v>363.2</v>
      </c>
      <c r="K25" s="138">
        <f>K26</f>
        <v>124.5</v>
      </c>
      <c r="L25" s="138">
        <f>L26</f>
        <v>126</v>
      </c>
    </row>
    <row r="26" spans="1:12" ht="38.25">
      <c r="A26" s="128" t="s">
        <v>44</v>
      </c>
      <c r="B26" s="139" t="s">
        <v>141</v>
      </c>
      <c r="C26" s="139" t="s">
        <v>35</v>
      </c>
      <c r="D26" s="139" t="s">
        <v>43</v>
      </c>
      <c r="E26" s="140">
        <v>65</v>
      </c>
      <c r="F26" s="140">
        <v>2</v>
      </c>
      <c r="G26" s="140" t="s">
        <v>62</v>
      </c>
      <c r="H26" s="140" t="s">
        <v>75</v>
      </c>
      <c r="I26" s="141" t="s">
        <v>67</v>
      </c>
      <c r="J26" s="138">
        <v>363.2</v>
      </c>
      <c r="K26" s="138">
        <v>124.5</v>
      </c>
      <c r="L26" s="138">
        <v>126</v>
      </c>
    </row>
    <row r="27" spans="1:12">
      <c r="A27" s="128" t="s">
        <v>46</v>
      </c>
      <c r="B27" s="139" t="s">
        <v>141</v>
      </c>
      <c r="C27" s="139" t="s">
        <v>35</v>
      </c>
      <c r="D27" s="139" t="s">
        <v>43</v>
      </c>
      <c r="E27" s="140">
        <v>65</v>
      </c>
      <c r="F27" s="140">
        <v>2</v>
      </c>
      <c r="G27" s="140" t="s">
        <v>62</v>
      </c>
      <c r="H27" s="140" t="s">
        <v>75</v>
      </c>
      <c r="I27" s="141" t="s">
        <v>68</v>
      </c>
      <c r="J27" s="138">
        <f>J28</f>
        <v>2</v>
      </c>
      <c r="K27" s="138">
        <f>K28</f>
        <v>2</v>
      </c>
      <c r="L27" s="138">
        <f>L28</f>
        <v>2</v>
      </c>
    </row>
    <row r="28" spans="1:12" ht="25.5">
      <c r="A28" s="128" t="s">
        <v>47</v>
      </c>
      <c r="B28" s="139" t="s">
        <v>141</v>
      </c>
      <c r="C28" s="139" t="s">
        <v>35</v>
      </c>
      <c r="D28" s="139" t="s">
        <v>43</v>
      </c>
      <c r="E28" s="140">
        <v>65</v>
      </c>
      <c r="F28" s="140">
        <v>2</v>
      </c>
      <c r="G28" s="140" t="s">
        <v>62</v>
      </c>
      <c r="H28" s="140" t="s">
        <v>75</v>
      </c>
      <c r="I28" s="141" t="s">
        <v>69</v>
      </c>
      <c r="J28" s="138">
        <v>2</v>
      </c>
      <c r="K28" s="138">
        <v>2</v>
      </c>
      <c r="L28" s="138">
        <v>2</v>
      </c>
    </row>
    <row r="29" spans="1:12" ht="63" customHeight="1">
      <c r="A29" s="128" t="s">
        <v>164</v>
      </c>
      <c r="B29" s="139" t="s">
        <v>141</v>
      </c>
      <c r="C29" s="139" t="s">
        <v>35</v>
      </c>
      <c r="D29" s="139" t="s">
        <v>43</v>
      </c>
      <c r="E29" s="140">
        <v>89</v>
      </c>
      <c r="F29" s="140"/>
      <c r="G29" s="140"/>
      <c r="H29" s="140"/>
      <c r="I29" s="141"/>
      <c r="J29" s="138">
        <f t="shared" ref="J29:K32" si="2">J30</f>
        <v>0.8</v>
      </c>
      <c r="K29" s="138">
        <f t="shared" si="2"/>
        <v>0.9</v>
      </c>
      <c r="L29" s="138">
        <f>L30</f>
        <v>0.9</v>
      </c>
    </row>
    <row r="30" spans="1:12" ht="76.5" customHeight="1">
      <c r="A30" s="128" t="s">
        <v>165</v>
      </c>
      <c r="B30" s="139" t="s">
        <v>141</v>
      </c>
      <c r="C30" s="139" t="s">
        <v>35</v>
      </c>
      <c r="D30" s="139" t="s">
        <v>43</v>
      </c>
      <c r="E30" s="140">
        <v>89</v>
      </c>
      <c r="F30" s="140">
        <v>1</v>
      </c>
      <c r="G30" s="140"/>
      <c r="H30" s="140"/>
      <c r="I30" s="141"/>
      <c r="J30" s="138">
        <f t="shared" si="2"/>
        <v>0.8</v>
      </c>
      <c r="K30" s="138">
        <f t="shared" si="2"/>
        <v>0.9</v>
      </c>
      <c r="L30" s="138">
        <f>L31</f>
        <v>0.9</v>
      </c>
    </row>
    <row r="31" spans="1:12" ht="127.5" customHeight="1">
      <c r="A31" s="128" t="s">
        <v>32</v>
      </c>
      <c r="B31" s="139" t="s">
        <v>141</v>
      </c>
      <c r="C31" s="139" t="s">
        <v>35</v>
      </c>
      <c r="D31" s="139" t="s">
        <v>43</v>
      </c>
      <c r="E31" s="140">
        <v>89</v>
      </c>
      <c r="F31" s="140">
        <v>1</v>
      </c>
      <c r="G31" s="140" t="s">
        <v>62</v>
      </c>
      <c r="H31" s="140" t="s">
        <v>76</v>
      </c>
      <c r="I31" s="141"/>
      <c r="J31" s="143">
        <f t="shared" si="2"/>
        <v>0.8</v>
      </c>
      <c r="K31" s="143">
        <f t="shared" si="2"/>
        <v>0.9</v>
      </c>
      <c r="L31" s="143">
        <f>L32</f>
        <v>0.9</v>
      </c>
    </row>
    <row r="32" spans="1:12" ht="39.75" customHeight="1">
      <c r="A32" s="128" t="s">
        <v>178</v>
      </c>
      <c r="B32" s="139" t="s">
        <v>141</v>
      </c>
      <c r="C32" s="139" t="s">
        <v>35</v>
      </c>
      <c r="D32" s="139" t="s">
        <v>43</v>
      </c>
      <c r="E32" s="140">
        <v>89</v>
      </c>
      <c r="F32" s="140">
        <v>1</v>
      </c>
      <c r="G32" s="140" t="s">
        <v>62</v>
      </c>
      <c r="H32" s="140" t="s">
        <v>76</v>
      </c>
      <c r="I32" s="141" t="s">
        <v>66</v>
      </c>
      <c r="J32" s="143">
        <f t="shared" si="2"/>
        <v>0.8</v>
      </c>
      <c r="K32" s="143">
        <f t="shared" si="2"/>
        <v>0.9</v>
      </c>
      <c r="L32" s="143">
        <f>L33</f>
        <v>0.9</v>
      </c>
    </row>
    <row r="33" spans="1:12" ht="38.25">
      <c r="A33" s="128" t="s">
        <v>44</v>
      </c>
      <c r="B33" s="139" t="s">
        <v>141</v>
      </c>
      <c r="C33" s="139" t="s">
        <v>35</v>
      </c>
      <c r="D33" s="139" t="s">
        <v>43</v>
      </c>
      <c r="E33" s="140">
        <v>89</v>
      </c>
      <c r="F33" s="140">
        <v>1</v>
      </c>
      <c r="G33" s="140" t="s">
        <v>62</v>
      </c>
      <c r="H33" s="140" t="s">
        <v>76</v>
      </c>
      <c r="I33" s="141" t="s">
        <v>67</v>
      </c>
      <c r="J33" s="143">
        <v>0.8</v>
      </c>
      <c r="K33" s="143">
        <v>0.9</v>
      </c>
      <c r="L33" s="143">
        <v>0.9</v>
      </c>
    </row>
    <row r="34" spans="1:12">
      <c r="A34" s="128" t="s">
        <v>49</v>
      </c>
      <c r="B34" s="139" t="s">
        <v>141</v>
      </c>
      <c r="C34" s="134" t="s">
        <v>35</v>
      </c>
      <c r="D34" s="134" t="s">
        <v>18</v>
      </c>
      <c r="E34" s="140"/>
      <c r="F34" s="140"/>
      <c r="G34" s="140"/>
      <c r="H34" s="140"/>
      <c r="I34" s="136"/>
      <c r="J34" s="138">
        <f t="shared" ref="J34:K36" si="3">J35</f>
        <v>5</v>
      </c>
      <c r="K34" s="138">
        <f t="shared" si="3"/>
        <v>5</v>
      </c>
      <c r="L34" s="138">
        <f>L35</f>
        <v>5</v>
      </c>
    </row>
    <row r="35" spans="1:12" ht="68.25" customHeight="1">
      <c r="A35" s="128" t="s">
        <v>166</v>
      </c>
      <c r="B35" s="139" t="s">
        <v>141</v>
      </c>
      <c r="C35" s="139" t="s">
        <v>35</v>
      </c>
      <c r="D35" s="139" t="s">
        <v>18</v>
      </c>
      <c r="E35" s="140" t="s">
        <v>77</v>
      </c>
      <c r="F35" s="140"/>
      <c r="G35" s="140"/>
      <c r="H35" s="140"/>
      <c r="I35" s="141"/>
      <c r="J35" s="138">
        <f t="shared" si="3"/>
        <v>5</v>
      </c>
      <c r="K35" s="138">
        <f t="shared" si="3"/>
        <v>5</v>
      </c>
      <c r="L35" s="138">
        <f>L36</f>
        <v>5</v>
      </c>
    </row>
    <row r="36" spans="1:12" ht="78.75" customHeight="1">
      <c r="A36" s="128" t="s">
        <v>165</v>
      </c>
      <c r="B36" s="139" t="s">
        <v>141</v>
      </c>
      <c r="C36" s="139" t="s">
        <v>35</v>
      </c>
      <c r="D36" s="139" t="s">
        <v>18</v>
      </c>
      <c r="E36" s="140" t="s">
        <v>77</v>
      </c>
      <c r="F36" s="140" t="s">
        <v>8</v>
      </c>
      <c r="G36" s="140"/>
      <c r="H36" s="140"/>
      <c r="I36" s="141"/>
      <c r="J36" s="138">
        <f t="shared" si="3"/>
        <v>5</v>
      </c>
      <c r="K36" s="138">
        <f t="shared" si="3"/>
        <v>5</v>
      </c>
      <c r="L36" s="138">
        <f>L37</f>
        <v>5</v>
      </c>
    </row>
    <row r="37" spans="1:12" ht="52.5" customHeight="1">
      <c r="A37" s="128" t="s">
        <v>195</v>
      </c>
      <c r="B37" s="139" t="s">
        <v>141</v>
      </c>
      <c r="C37" s="139" t="s">
        <v>35</v>
      </c>
      <c r="D37" s="139" t="s">
        <v>18</v>
      </c>
      <c r="E37" s="140" t="s">
        <v>77</v>
      </c>
      <c r="F37" s="140" t="s">
        <v>8</v>
      </c>
      <c r="G37" s="140" t="s">
        <v>62</v>
      </c>
      <c r="H37" s="140" t="s">
        <v>79</v>
      </c>
      <c r="I37" s="141"/>
      <c r="J37" s="138">
        <f>J39</f>
        <v>5</v>
      </c>
      <c r="K37" s="138">
        <f>K39</f>
        <v>5</v>
      </c>
      <c r="L37" s="138">
        <f>L38</f>
        <v>5</v>
      </c>
    </row>
    <row r="38" spans="1:12">
      <c r="A38" s="128" t="s">
        <v>46</v>
      </c>
      <c r="B38" s="139" t="s">
        <v>141</v>
      </c>
      <c r="C38" s="139" t="s">
        <v>35</v>
      </c>
      <c r="D38" s="139" t="s">
        <v>18</v>
      </c>
      <c r="E38" s="140" t="s">
        <v>77</v>
      </c>
      <c r="F38" s="140" t="s">
        <v>8</v>
      </c>
      <c r="G38" s="140" t="s">
        <v>62</v>
      </c>
      <c r="H38" s="140" t="s">
        <v>79</v>
      </c>
      <c r="I38" s="141" t="s">
        <v>68</v>
      </c>
      <c r="J38" s="138">
        <f>J39</f>
        <v>5</v>
      </c>
      <c r="K38" s="138">
        <f>K39</f>
        <v>5</v>
      </c>
      <c r="L38" s="138">
        <f>L39</f>
        <v>5</v>
      </c>
    </row>
    <row r="39" spans="1:12">
      <c r="A39" s="128" t="s">
        <v>50</v>
      </c>
      <c r="B39" s="139" t="s">
        <v>141</v>
      </c>
      <c r="C39" s="139" t="s">
        <v>35</v>
      </c>
      <c r="D39" s="139" t="s">
        <v>51</v>
      </c>
      <c r="E39" s="140" t="s">
        <v>77</v>
      </c>
      <c r="F39" s="140" t="s">
        <v>8</v>
      </c>
      <c r="G39" s="140" t="s">
        <v>62</v>
      </c>
      <c r="H39" s="140" t="s">
        <v>79</v>
      </c>
      <c r="I39" s="141" t="s">
        <v>70</v>
      </c>
      <c r="J39" s="138">
        <v>5</v>
      </c>
      <c r="K39" s="138">
        <v>5</v>
      </c>
      <c r="L39" s="138">
        <v>5</v>
      </c>
    </row>
    <row r="40" spans="1:12">
      <c r="A40" s="129" t="s">
        <v>120</v>
      </c>
      <c r="B40" s="145" t="s">
        <v>141</v>
      </c>
      <c r="C40" s="145" t="s">
        <v>37</v>
      </c>
      <c r="D40" s="139"/>
      <c r="E40" s="140"/>
      <c r="F40" s="140"/>
      <c r="G40" s="140"/>
      <c r="H40" s="140"/>
      <c r="I40" s="141"/>
      <c r="J40" s="132">
        <f t="shared" ref="J40:K47" si="4">J41</f>
        <v>217.4</v>
      </c>
      <c r="K40" s="132">
        <f t="shared" si="4"/>
        <v>243.8</v>
      </c>
      <c r="L40" s="132">
        <f>L41</f>
        <v>311.2</v>
      </c>
    </row>
    <row r="41" spans="1:12" ht="25.5">
      <c r="A41" s="128" t="s">
        <v>180</v>
      </c>
      <c r="B41" s="139" t="s">
        <v>141</v>
      </c>
      <c r="C41" s="139" t="s">
        <v>37</v>
      </c>
      <c r="D41" s="139" t="s">
        <v>52</v>
      </c>
      <c r="E41" s="140"/>
      <c r="F41" s="140"/>
      <c r="G41" s="140"/>
      <c r="H41" s="140"/>
      <c r="I41" s="141"/>
      <c r="J41" s="138">
        <f t="shared" si="4"/>
        <v>217.4</v>
      </c>
      <c r="K41" s="138">
        <f t="shared" si="4"/>
        <v>243.8</v>
      </c>
      <c r="L41" s="138">
        <f>L42</f>
        <v>311.2</v>
      </c>
    </row>
    <row r="42" spans="1:12" ht="63.75" customHeight="1">
      <c r="A42" s="128" t="str">
        <f>A35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2" s="139" t="s">
        <v>141</v>
      </c>
      <c r="C42" s="139" t="s">
        <v>37</v>
      </c>
      <c r="D42" s="139" t="s">
        <v>52</v>
      </c>
      <c r="E42" s="140" t="s">
        <v>77</v>
      </c>
      <c r="F42" s="140"/>
      <c r="G42" s="140"/>
      <c r="H42" s="140"/>
      <c r="I42" s="141"/>
      <c r="J42" s="138">
        <f t="shared" si="4"/>
        <v>217.4</v>
      </c>
      <c r="K42" s="138">
        <f t="shared" si="4"/>
        <v>243.8</v>
      </c>
      <c r="L42" s="138">
        <f>L43</f>
        <v>311.2</v>
      </c>
    </row>
    <row r="43" spans="1:12" ht="75.75" customHeight="1">
      <c r="A43" s="128" t="str">
        <f>A36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3" s="139" t="s">
        <v>141</v>
      </c>
      <c r="C43" s="139" t="s">
        <v>37</v>
      </c>
      <c r="D43" s="139" t="s">
        <v>52</v>
      </c>
      <c r="E43" s="140" t="s">
        <v>77</v>
      </c>
      <c r="F43" s="140" t="s">
        <v>8</v>
      </c>
      <c r="G43" s="140"/>
      <c r="H43" s="140"/>
      <c r="I43" s="141"/>
      <c r="J43" s="138">
        <f>J44</f>
        <v>217.4</v>
      </c>
      <c r="K43" s="138">
        <f>K44</f>
        <v>243.8</v>
      </c>
      <c r="L43" s="138">
        <f>L44</f>
        <v>311.2</v>
      </c>
    </row>
    <row r="44" spans="1:12" ht="76.5">
      <c r="A44" s="158" t="s">
        <v>196</v>
      </c>
      <c r="B44" s="139" t="s">
        <v>141</v>
      </c>
      <c r="C44" s="139" t="s">
        <v>37</v>
      </c>
      <c r="D44" s="139" t="s">
        <v>52</v>
      </c>
      <c r="E44" s="140" t="s">
        <v>77</v>
      </c>
      <c r="F44" s="140" t="s">
        <v>8</v>
      </c>
      <c r="G44" s="140" t="s">
        <v>62</v>
      </c>
      <c r="H44" s="140" t="s">
        <v>121</v>
      </c>
      <c r="I44" s="141"/>
      <c r="J44" s="138">
        <f>J47+J45</f>
        <v>217.4</v>
      </c>
      <c r="K44" s="138">
        <f>K47+K45</f>
        <v>243.8</v>
      </c>
      <c r="L44" s="138">
        <f>L45+L47</f>
        <v>311.2</v>
      </c>
    </row>
    <row r="45" spans="1:12" ht="89.25">
      <c r="A45" s="128" t="s">
        <v>40</v>
      </c>
      <c r="B45" s="139" t="s">
        <v>141</v>
      </c>
      <c r="C45" s="139" t="s">
        <v>37</v>
      </c>
      <c r="D45" s="139" t="s">
        <v>52</v>
      </c>
      <c r="E45" s="140" t="s">
        <v>77</v>
      </c>
      <c r="F45" s="140" t="s">
        <v>8</v>
      </c>
      <c r="G45" s="140" t="s">
        <v>62</v>
      </c>
      <c r="H45" s="140" t="s">
        <v>121</v>
      </c>
      <c r="I45" s="141" t="s">
        <v>64</v>
      </c>
      <c r="J45" s="138">
        <f>J46</f>
        <v>214.4</v>
      </c>
      <c r="K45" s="138">
        <f>K46</f>
        <v>240.8</v>
      </c>
      <c r="L45" s="138">
        <f>L46</f>
        <v>308.2</v>
      </c>
    </row>
    <row r="46" spans="1:12" ht="38.25">
      <c r="A46" s="128" t="s">
        <v>41</v>
      </c>
      <c r="B46" s="139" t="s">
        <v>141</v>
      </c>
      <c r="C46" s="139" t="s">
        <v>37</v>
      </c>
      <c r="D46" s="139" t="s">
        <v>52</v>
      </c>
      <c r="E46" s="140" t="s">
        <v>77</v>
      </c>
      <c r="F46" s="140" t="s">
        <v>8</v>
      </c>
      <c r="G46" s="140" t="s">
        <v>62</v>
      </c>
      <c r="H46" s="140" t="s">
        <v>121</v>
      </c>
      <c r="I46" s="141" t="s">
        <v>65</v>
      </c>
      <c r="J46" s="138">
        <v>214.4</v>
      </c>
      <c r="K46" s="138">
        <v>240.8</v>
      </c>
      <c r="L46" s="138">
        <v>308.2</v>
      </c>
    </row>
    <row r="47" spans="1:12" ht="39" customHeight="1">
      <c r="A47" s="128" t="s">
        <v>178</v>
      </c>
      <c r="B47" s="139" t="s">
        <v>141</v>
      </c>
      <c r="C47" s="139" t="s">
        <v>37</v>
      </c>
      <c r="D47" s="139" t="s">
        <v>52</v>
      </c>
      <c r="E47" s="140" t="s">
        <v>77</v>
      </c>
      <c r="F47" s="140" t="s">
        <v>8</v>
      </c>
      <c r="G47" s="140" t="s">
        <v>62</v>
      </c>
      <c r="H47" s="140" t="s">
        <v>121</v>
      </c>
      <c r="I47" s="141" t="s">
        <v>66</v>
      </c>
      <c r="J47" s="138">
        <f t="shared" si="4"/>
        <v>3</v>
      </c>
      <c r="K47" s="138">
        <f t="shared" si="4"/>
        <v>3</v>
      </c>
      <c r="L47" s="138">
        <f>L48</f>
        <v>3</v>
      </c>
    </row>
    <row r="48" spans="1:12" ht="38.25">
      <c r="A48" s="128" t="s">
        <v>44</v>
      </c>
      <c r="B48" s="139" t="s">
        <v>141</v>
      </c>
      <c r="C48" s="139" t="s">
        <v>37</v>
      </c>
      <c r="D48" s="139" t="s">
        <v>52</v>
      </c>
      <c r="E48" s="140" t="s">
        <v>77</v>
      </c>
      <c r="F48" s="140" t="s">
        <v>8</v>
      </c>
      <c r="G48" s="140" t="s">
        <v>62</v>
      </c>
      <c r="H48" s="140" t="s">
        <v>121</v>
      </c>
      <c r="I48" s="141" t="s">
        <v>67</v>
      </c>
      <c r="J48" s="138">
        <v>3</v>
      </c>
      <c r="K48" s="138">
        <v>3</v>
      </c>
      <c r="L48" s="138">
        <v>3</v>
      </c>
    </row>
    <row r="49" spans="1:12" ht="15.75" customHeight="1">
      <c r="A49" s="129" t="s">
        <v>53</v>
      </c>
      <c r="B49" s="145" t="s">
        <v>141</v>
      </c>
      <c r="C49" s="133" t="s">
        <v>43</v>
      </c>
      <c r="D49" s="139"/>
      <c r="E49" s="140"/>
      <c r="F49" s="140"/>
      <c r="G49" s="140"/>
      <c r="H49" s="140"/>
      <c r="I49" s="141"/>
      <c r="J49" s="132">
        <f>J50+J56</f>
        <v>1104</v>
      </c>
      <c r="K49" s="132">
        <f>K50</f>
        <v>497</v>
      </c>
      <c r="L49" s="132">
        <f>L50</f>
        <v>517</v>
      </c>
    </row>
    <row r="50" spans="1:12" ht="25.5">
      <c r="A50" s="128" t="s">
        <v>55</v>
      </c>
      <c r="B50" s="139" t="s">
        <v>141</v>
      </c>
      <c r="C50" s="139" t="s">
        <v>43</v>
      </c>
      <c r="D50" s="139" t="s">
        <v>56</v>
      </c>
      <c r="E50" s="140"/>
      <c r="F50" s="140"/>
      <c r="G50" s="140"/>
      <c r="H50" s="140"/>
      <c r="I50" s="141"/>
      <c r="J50" s="138">
        <f>J51</f>
        <v>1069</v>
      </c>
      <c r="K50" s="138">
        <f>K51</f>
        <v>497</v>
      </c>
      <c r="L50" s="138">
        <f>L51</f>
        <v>517</v>
      </c>
    </row>
    <row r="51" spans="1:12" ht="90.75" customHeight="1">
      <c r="A51" s="146" t="s">
        <v>172</v>
      </c>
      <c r="B51" s="139" t="s">
        <v>141</v>
      </c>
      <c r="C51" s="139" t="s">
        <v>43</v>
      </c>
      <c r="D51" s="139" t="s">
        <v>56</v>
      </c>
      <c r="E51" s="140" t="s">
        <v>173</v>
      </c>
      <c r="F51" s="140"/>
      <c r="G51" s="140"/>
      <c r="H51" s="140"/>
      <c r="I51" s="141"/>
      <c r="J51" s="138">
        <f>J53</f>
        <v>1069</v>
      </c>
      <c r="K51" s="138">
        <f>K53</f>
        <v>497</v>
      </c>
      <c r="L51" s="138">
        <f>L52</f>
        <v>517</v>
      </c>
    </row>
    <row r="52" spans="1:12" ht="64.5" customHeight="1">
      <c r="A52" s="146" t="s">
        <v>140</v>
      </c>
      <c r="B52" s="139" t="s">
        <v>141</v>
      </c>
      <c r="C52" s="139" t="s">
        <v>43</v>
      </c>
      <c r="D52" s="139" t="s">
        <v>56</v>
      </c>
      <c r="E52" s="140" t="s">
        <v>173</v>
      </c>
      <c r="F52" s="140" t="s">
        <v>78</v>
      </c>
      <c r="G52" s="140" t="s">
        <v>35</v>
      </c>
      <c r="H52" s="140"/>
      <c r="I52" s="141"/>
      <c r="J52" s="138">
        <f t="shared" ref="J52:K54" si="5">J53</f>
        <v>1069</v>
      </c>
      <c r="K52" s="138">
        <f t="shared" si="5"/>
        <v>497</v>
      </c>
      <c r="L52" s="138">
        <f>L53</f>
        <v>517</v>
      </c>
    </row>
    <row r="53" spans="1:12" ht="294.75" customHeight="1">
      <c r="A53" s="159" t="s">
        <v>220</v>
      </c>
      <c r="B53" s="139" t="s">
        <v>141</v>
      </c>
      <c r="C53" s="139" t="s">
        <v>43</v>
      </c>
      <c r="D53" s="139" t="s">
        <v>56</v>
      </c>
      <c r="E53" s="140" t="s">
        <v>173</v>
      </c>
      <c r="F53" s="140" t="s">
        <v>78</v>
      </c>
      <c r="G53" s="140" t="s">
        <v>35</v>
      </c>
      <c r="H53" s="140" t="s">
        <v>205</v>
      </c>
      <c r="I53" s="141"/>
      <c r="J53" s="138">
        <f t="shared" si="5"/>
        <v>1069</v>
      </c>
      <c r="K53" s="138">
        <f t="shared" si="5"/>
        <v>497</v>
      </c>
      <c r="L53" s="138">
        <f>L54</f>
        <v>517</v>
      </c>
    </row>
    <row r="54" spans="1:12" ht="39.75" customHeight="1">
      <c r="A54" s="128" t="s">
        <v>178</v>
      </c>
      <c r="B54" s="139" t="s">
        <v>141</v>
      </c>
      <c r="C54" s="139" t="s">
        <v>43</v>
      </c>
      <c r="D54" s="139" t="s">
        <v>56</v>
      </c>
      <c r="E54" s="140" t="s">
        <v>173</v>
      </c>
      <c r="F54" s="140" t="s">
        <v>78</v>
      </c>
      <c r="G54" s="140" t="s">
        <v>35</v>
      </c>
      <c r="H54" s="140" t="s">
        <v>205</v>
      </c>
      <c r="I54" s="141" t="s">
        <v>66</v>
      </c>
      <c r="J54" s="138">
        <f t="shared" si="5"/>
        <v>1069</v>
      </c>
      <c r="K54" s="138">
        <f t="shared" si="5"/>
        <v>497</v>
      </c>
      <c r="L54" s="138">
        <f>L55</f>
        <v>517</v>
      </c>
    </row>
    <row r="55" spans="1:12" ht="38.25">
      <c r="A55" s="128" t="s">
        <v>44</v>
      </c>
      <c r="B55" s="139" t="s">
        <v>141</v>
      </c>
      <c r="C55" s="139" t="s">
        <v>43</v>
      </c>
      <c r="D55" s="139" t="s">
        <v>56</v>
      </c>
      <c r="E55" s="140" t="s">
        <v>173</v>
      </c>
      <c r="F55" s="140" t="s">
        <v>78</v>
      </c>
      <c r="G55" s="140" t="s">
        <v>35</v>
      </c>
      <c r="H55" s="140" t="s">
        <v>205</v>
      </c>
      <c r="I55" s="141" t="s">
        <v>67</v>
      </c>
      <c r="J55" s="138">
        <v>1069</v>
      </c>
      <c r="K55" s="138">
        <v>497</v>
      </c>
      <c r="L55" s="138">
        <v>517</v>
      </c>
    </row>
    <row r="56" spans="1:12" ht="25.5">
      <c r="A56" s="128" t="s">
        <v>217</v>
      </c>
      <c r="B56" s="139" t="s">
        <v>141</v>
      </c>
      <c r="C56" s="139" t="s">
        <v>43</v>
      </c>
      <c r="D56" s="139" t="s">
        <v>20</v>
      </c>
      <c r="E56" s="140"/>
      <c r="F56" s="140"/>
      <c r="G56" s="140"/>
      <c r="H56" s="140"/>
      <c r="I56" s="141"/>
      <c r="J56" s="138">
        <f>J57</f>
        <v>35</v>
      </c>
      <c r="K56" s="138"/>
      <c r="L56" s="138"/>
    </row>
    <row r="57" spans="1:12" ht="63.75" customHeight="1">
      <c r="A57" s="128" t="str">
        <f>A42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57" s="139" t="s">
        <v>141</v>
      </c>
      <c r="C57" s="139" t="s">
        <v>43</v>
      </c>
      <c r="D57" s="139" t="s">
        <v>20</v>
      </c>
      <c r="E57" s="140" t="s">
        <v>77</v>
      </c>
      <c r="F57" s="140"/>
      <c r="G57" s="140"/>
      <c r="H57" s="140"/>
      <c r="I57" s="141"/>
      <c r="J57" s="138">
        <f>J58</f>
        <v>35</v>
      </c>
      <c r="K57" s="138"/>
      <c r="L57" s="138"/>
    </row>
    <row r="58" spans="1:12" ht="75.75" customHeight="1">
      <c r="A58" s="128" t="str">
        <f>A36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58" s="139" t="s">
        <v>141</v>
      </c>
      <c r="C58" s="139" t="s">
        <v>43</v>
      </c>
      <c r="D58" s="139" t="s">
        <v>20</v>
      </c>
      <c r="E58" s="140" t="s">
        <v>77</v>
      </c>
      <c r="F58" s="140" t="s">
        <v>8</v>
      </c>
      <c r="G58" s="140"/>
      <c r="H58" s="140"/>
      <c r="I58" s="141"/>
      <c r="J58" s="138">
        <f>J59</f>
        <v>35</v>
      </c>
      <c r="K58" s="138"/>
      <c r="L58" s="138"/>
    </row>
    <row r="59" spans="1:12" ht="25.5">
      <c r="A59" s="128" t="s">
        <v>218</v>
      </c>
      <c r="B59" s="139" t="s">
        <v>141</v>
      </c>
      <c r="C59" s="139" t="s">
        <v>43</v>
      </c>
      <c r="D59" s="139" t="s">
        <v>20</v>
      </c>
      <c r="E59" s="140" t="s">
        <v>77</v>
      </c>
      <c r="F59" s="140" t="s">
        <v>8</v>
      </c>
      <c r="G59" s="140" t="s">
        <v>62</v>
      </c>
      <c r="H59" s="140" t="s">
        <v>216</v>
      </c>
      <c r="I59" s="141"/>
      <c r="J59" s="138">
        <f>J60</f>
        <v>35</v>
      </c>
      <c r="K59" s="138"/>
      <c r="L59" s="138"/>
    </row>
    <row r="60" spans="1:12" ht="39.75" customHeight="1">
      <c r="A60" s="128" t="str">
        <f>A54</f>
        <v>Закупка товаров, работ и услуг для обеспечения государственных (муниципальных) нужд</v>
      </c>
      <c r="B60" s="139" t="s">
        <v>141</v>
      </c>
      <c r="C60" s="139" t="s">
        <v>43</v>
      </c>
      <c r="D60" s="139" t="s">
        <v>20</v>
      </c>
      <c r="E60" s="140" t="s">
        <v>77</v>
      </c>
      <c r="F60" s="140" t="s">
        <v>8</v>
      </c>
      <c r="G60" s="140" t="s">
        <v>62</v>
      </c>
      <c r="H60" s="140" t="s">
        <v>216</v>
      </c>
      <c r="I60" s="141" t="s">
        <v>66</v>
      </c>
      <c r="J60" s="138">
        <f>J61</f>
        <v>35</v>
      </c>
      <c r="K60" s="138"/>
      <c r="L60" s="138"/>
    </row>
    <row r="61" spans="1:12" ht="36.75" customHeight="1">
      <c r="A61" s="128" t="str">
        <f>A55</f>
        <v>Иные закупки товаров, работ и услуг для обеспечения государственных (муниципальных) нужд</v>
      </c>
      <c r="B61" s="139" t="s">
        <v>141</v>
      </c>
      <c r="C61" s="139" t="s">
        <v>43</v>
      </c>
      <c r="D61" s="139" t="s">
        <v>20</v>
      </c>
      <c r="E61" s="140" t="s">
        <v>77</v>
      </c>
      <c r="F61" s="140" t="s">
        <v>8</v>
      </c>
      <c r="G61" s="140" t="s">
        <v>62</v>
      </c>
      <c r="H61" s="140" t="s">
        <v>216</v>
      </c>
      <c r="I61" s="141" t="s">
        <v>67</v>
      </c>
      <c r="J61" s="138">
        <v>35</v>
      </c>
      <c r="K61" s="138"/>
      <c r="L61" s="138"/>
    </row>
    <row r="62" spans="1:12" ht="13.5" customHeight="1">
      <c r="A62" s="129" t="s">
        <v>57</v>
      </c>
      <c r="B62" s="145" t="s">
        <v>141</v>
      </c>
      <c r="C62" s="145" t="s">
        <v>48</v>
      </c>
      <c r="D62" s="139"/>
      <c r="E62" s="140"/>
      <c r="F62" s="140"/>
      <c r="G62" s="140"/>
      <c r="H62" s="140"/>
      <c r="I62" s="141"/>
      <c r="J62" s="132">
        <f t="shared" ref="J62:L63" si="6">J63</f>
        <v>364.9</v>
      </c>
      <c r="K62" s="132">
        <f t="shared" si="6"/>
        <v>64.5</v>
      </c>
      <c r="L62" s="132">
        <f t="shared" si="6"/>
        <v>57.4</v>
      </c>
    </row>
    <row r="63" spans="1:12">
      <c r="A63" s="148" t="s">
        <v>63</v>
      </c>
      <c r="B63" s="139" t="s">
        <v>141</v>
      </c>
      <c r="C63" s="139" t="s">
        <v>48</v>
      </c>
      <c r="D63" s="139" t="s">
        <v>52</v>
      </c>
      <c r="E63" s="140"/>
      <c r="F63" s="140"/>
      <c r="G63" s="140"/>
      <c r="H63" s="140"/>
      <c r="I63" s="139"/>
      <c r="J63" s="138">
        <f t="shared" si="6"/>
        <v>364.9</v>
      </c>
      <c r="K63" s="138">
        <f t="shared" si="6"/>
        <v>64.5</v>
      </c>
      <c r="L63" s="138">
        <f t="shared" si="6"/>
        <v>57.4</v>
      </c>
    </row>
    <row r="64" spans="1:12" ht="88.5" customHeight="1">
      <c r="A64" s="148" t="s">
        <v>174</v>
      </c>
      <c r="B64" s="139" t="s">
        <v>141</v>
      </c>
      <c r="C64" s="139" t="s">
        <v>48</v>
      </c>
      <c r="D64" s="139" t="s">
        <v>52</v>
      </c>
      <c r="E64" s="140" t="s">
        <v>17</v>
      </c>
      <c r="F64" s="140"/>
      <c r="G64" s="140"/>
      <c r="H64" s="140"/>
      <c r="I64" s="139"/>
      <c r="J64" s="138">
        <f>J69+J65</f>
        <v>364.9</v>
      </c>
      <c r="K64" s="138">
        <f>K69+K65</f>
        <v>64.5</v>
      </c>
      <c r="L64" s="138">
        <f>L65+L69</f>
        <v>57.4</v>
      </c>
    </row>
    <row r="65" spans="1:12" ht="29.25" customHeight="1">
      <c r="A65" s="160" t="s">
        <v>177</v>
      </c>
      <c r="B65" s="139" t="s">
        <v>141</v>
      </c>
      <c r="C65" s="139" t="s">
        <v>48</v>
      </c>
      <c r="D65" s="139" t="s">
        <v>52</v>
      </c>
      <c r="E65" s="140" t="s">
        <v>17</v>
      </c>
      <c r="F65" s="140" t="s">
        <v>78</v>
      </c>
      <c r="G65" s="140" t="s">
        <v>157</v>
      </c>
      <c r="H65" s="140"/>
      <c r="I65" s="139"/>
      <c r="J65" s="138">
        <f t="shared" ref="J65:L67" si="7">J66</f>
        <v>214.9</v>
      </c>
      <c r="K65" s="138">
        <f t="shared" si="7"/>
        <v>20</v>
      </c>
      <c r="L65" s="138">
        <f t="shared" si="7"/>
        <v>20</v>
      </c>
    </row>
    <row r="66" spans="1:12" ht="27.75" customHeight="1">
      <c r="A66" s="161" t="s">
        <v>163</v>
      </c>
      <c r="B66" s="139" t="s">
        <v>141</v>
      </c>
      <c r="C66" s="139" t="s">
        <v>48</v>
      </c>
      <c r="D66" s="139" t="s">
        <v>52</v>
      </c>
      <c r="E66" s="140" t="s">
        <v>17</v>
      </c>
      <c r="F66" s="140" t="s">
        <v>78</v>
      </c>
      <c r="G66" s="140" t="s">
        <v>157</v>
      </c>
      <c r="H66" s="140" t="s">
        <v>158</v>
      </c>
      <c r="I66" s="139"/>
      <c r="J66" s="138">
        <f t="shared" si="7"/>
        <v>214.9</v>
      </c>
      <c r="K66" s="138">
        <f t="shared" si="7"/>
        <v>20</v>
      </c>
      <c r="L66" s="138">
        <f t="shared" si="7"/>
        <v>20</v>
      </c>
    </row>
    <row r="67" spans="1:12" ht="29.25" customHeight="1">
      <c r="A67" s="128" t="str">
        <f>A71</f>
        <v>Закупка товаров, работ и услуг для обеспечения государственных (муниципальных) нужд</v>
      </c>
      <c r="B67" s="139" t="s">
        <v>141</v>
      </c>
      <c r="C67" s="139" t="s">
        <v>48</v>
      </c>
      <c r="D67" s="139" t="s">
        <v>52</v>
      </c>
      <c r="E67" s="140" t="s">
        <v>17</v>
      </c>
      <c r="F67" s="140" t="s">
        <v>78</v>
      </c>
      <c r="G67" s="140" t="s">
        <v>157</v>
      </c>
      <c r="H67" s="140" t="s">
        <v>158</v>
      </c>
      <c r="I67" s="139" t="s">
        <v>66</v>
      </c>
      <c r="J67" s="138">
        <f t="shared" si="7"/>
        <v>214.9</v>
      </c>
      <c r="K67" s="138">
        <f t="shared" si="7"/>
        <v>20</v>
      </c>
      <c r="L67" s="138">
        <f t="shared" si="7"/>
        <v>20</v>
      </c>
    </row>
    <row r="68" spans="1:12" ht="29.25" customHeight="1">
      <c r="A68" s="128" t="str">
        <f>A72</f>
        <v>Иные закупки товаров, работ и услуг для обеспечения государственных (муниципальных) нужд</v>
      </c>
      <c r="B68" s="139" t="s">
        <v>141</v>
      </c>
      <c r="C68" s="139" t="s">
        <v>48</v>
      </c>
      <c r="D68" s="139" t="s">
        <v>52</v>
      </c>
      <c r="E68" s="140" t="s">
        <v>17</v>
      </c>
      <c r="F68" s="140" t="s">
        <v>78</v>
      </c>
      <c r="G68" s="140" t="s">
        <v>157</v>
      </c>
      <c r="H68" s="140" t="s">
        <v>158</v>
      </c>
      <c r="I68" s="139" t="s">
        <v>67</v>
      </c>
      <c r="J68" s="138">
        <v>214.9</v>
      </c>
      <c r="K68" s="138">
        <v>20</v>
      </c>
      <c r="L68" s="138">
        <v>20</v>
      </c>
    </row>
    <row r="69" spans="1:12" ht="27" customHeight="1">
      <c r="A69" s="149" t="s">
        <v>176</v>
      </c>
      <c r="B69" s="139" t="s">
        <v>141</v>
      </c>
      <c r="C69" s="139" t="s">
        <v>48</v>
      </c>
      <c r="D69" s="139" t="s">
        <v>52</v>
      </c>
      <c r="E69" s="140" t="s">
        <v>17</v>
      </c>
      <c r="F69" s="140" t="s">
        <v>78</v>
      </c>
      <c r="G69" s="140" t="s">
        <v>175</v>
      </c>
      <c r="H69" s="140"/>
      <c r="I69" s="139"/>
      <c r="J69" s="138">
        <f t="shared" ref="J69:L70" si="8">J70</f>
        <v>150</v>
      </c>
      <c r="K69" s="138">
        <f t="shared" si="8"/>
        <v>44.5</v>
      </c>
      <c r="L69" s="138">
        <f t="shared" si="8"/>
        <v>37.4</v>
      </c>
    </row>
    <row r="70" spans="1:12">
      <c r="A70" s="148" t="s">
        <v>123</v>
      </c>
      <c r="B70" s="139" t="s">
        <v>141</v>
      </c>
      <c r="C70" s="139" t="s">
        <v>48</v>
      </c>
      <c r="D70" s="139" t="s">
        <v>52</v>
      </c>
      <c r="E70" s="140" t="s">
        <v>17</v>
      </c>
      <c r="F70" s="140" t="s">
        <v>78</v>
      </c>
      <c r="G70" s="140" t="s">
        <v>175</v>
      </c>
      <c r="H70" s="140" t="s">
        <v>122</v>
      </c>
      <c r="I70" s="139"/>
      <c r="J70" s="138">
        <f t="shared" si="8"/>
        <v>150</v>
      </c>
      <c r="K70" s="138">
        <f t="shared" si="8"/>
        <v>44.5</v>
      </c>
      <c r="L70" s="138">
        <f t="shared" si="8"/>
        <v>37.4</v>
      </c>
    </row>
    <row r="71" spans="1:12" ht="42" customHeight="1">
      <c r="A71" s="128" t="s">
        <v>178</v>
      </c>
      <c r="B71" s="139" t="s">
        <v>141</v>
      </c>
      <c r="C71" s="139" t="s">
        <v>48</v>
      </c>
      <c r="D71" s="139" t="s">
        <v>52</v>
      </c>
      <c r="E71" s="140" t="s">
        <v>17</v>
      </c>
      <c r="F71" s="140" t="s">
        <v>78</v>
      </c>
      <c r="G71" s="140" t="s">
        <v>175</v>
      </c>
      <c r="H71" s="140" t="s">
        <v>122</v>
      </c>
      <c r="I71" s="139" t="s">
        <v>66</v>
      </c>
      <c r="J71" s="138">
        <f>J72</f>
        <v>150</v>
      </c>
      <c r="K71" s="138">
        <v>44.5</v>
      </c>
      <c r="L71" s="138">
        <v>37.4</v>
      </c>
    </row>
    <row r="72" spans="1:12" ht="38.25">
      <c r="A72" s="128" t="s">
        <v>44</v>
      </c>
      <c r="B72" s="139" t="s">
        <v>141</v>
      </c>
      <c r="C72" s="139" t="s">
        <v>48</v>
      </c>
      <c r="D72" s="139" t="s">
        <v>52</v>
      </c>
      <c r="E72" s="140" t="s">
        <v>17</v>
      </c>
      <c r="F72" s="140" t="s">
        <v>78</v>
      </c>
      <c r="G72" s="140" t="s">
        <v>175</v>
      </c>
      <c r="H72" s="140" t="s">
        <v>122</v>
      </c>
      <c r="I72" s="139" t="s">
        <v>67</v>
      </c>
      <c r="J72" s="138">
        <v>150</v>
      </c>
      <c r="K72" s="138">
        <v>44.5</v>
      </c>
      <c r="L72" s="138">
        <v>37.4</v>
      </c>
    </row>
    <row r="73" spans="1:12">
      <c r="A73" s="129" t="s">
        <v>58</v>
      </c>
      <c r="B73" s="145" t="s">
        <v>141</v>
      </c>
      <c r="C73" s="133" t="s">
        <v>17</v>
      </c>
      <c r="D73" s="134"/>
      <c r="E73" s="140"/>
      <c r="F73" s="140"/>
      <c r="G73" s="140"/>
      <c r="H73" s="140"/>
      <c r="I73" s="136"/>
      <c r="J73" s="162">
        <f t="shared" ref="J73:K78" si="9">J74</f>
        <v>221.3</v>
      </c>
      <c r="K73" s="132">
        <f t="shared" si="9"/>
        <v>221.3</v>
      </c>
      <c r="L73" s="132">
        <f t="shared" ref="L73:L78" si="10">L74</f>
        <v>221.3</v>
      </c>
    </row>
    <row r="74" spans="1:12">
      <c r="A74" s="128" t="s">
        <v>59</v>
      </c>
      <c r="B74" s="139" t="s">
        <v>141</v>
      </c>
      <c r="C74" s="139" t="s">
        <v>17</v>
      </c>
      <c r="D74" s="139" t="s">
        <v>35</v>
      </c>
      <c r="E74" s="140"/>
      <c r="F74" s="140"/>
      <c r="G74" s="140"/>
      <c r="H74" s="140"/>
      <c r="I74" s="141"/>
      <c r="J74" s="138">
        <f t="shared" si="9"/>
        <v>221.3</v>
      </c>
      <c r="K74" s="138">
        <f t="shared" si="9"/>
        <v>221.3</v>
      </c>
      <c r="L74" s="138">
        <f t="shared" si="10"/>
        <v>221.3</v>
      </c>
    </row>
    <row r="75" spans="1:12" ht="63" customHeight="1">
      <c r="A75" s="128" t="s">
        <v>167</v>
      </c>
      <c r="B75" s="139" t="s">
        <v>141</v>
      </c>
      <c r="C75" s="139" t="s">
        <v>17</v>
      </c>
      <c r="D75" s="139" t="s">
        <v>35</v>
      </c>
      <c r="E75" s="140" t="s">
        <v>77</v>
      </c>
      <c r="F75" s="140"/>
      <c r="G75" s="140"/>
      <c r="H75" s="140"/>
      <c r="I75" s="141"/>
      <c r="J75" s="138">
        <f t="shared" si="9"/>
        <v>221.3</v>
      </c>
      <c r="K75" s="138">
        <f t="shared" si="9"/>
        <v>221.3</v>
      </c>
      <c r="L75" s="138">
        <f t="shared" si="10"/>
        <v>221.3</v>
      </c>
    </row>
    <row r="76" spans="1:12" ht="77.25" customHeight="1">
      <c r="A76" s="128" t="s">
        <v>165</v>
      </c>
      <c r="B76" s="139" t="s">
        <v>141</v>
      </c>
      <c r="C76" s="139" t="s">
        <v>17</v>
      </c>
      <c r="D76" s="139" t="s">
        <v>35</v>
      </c>
      <c r="E76" s="140" t="s">
        <v>77</v>
      </c>
      <c r="F76" s="140" t="s">
        <v>8</v>
      </c>
      <c r="G76" s="140"/>
      <c r="H76" s="140"/>
      <c r="I76" s="141"/>
      <c r="J76" s="138">
        <f>J77</f>
        <v>221.3</v>
      </c>
      <c r="K76" s="138">
        <f>K77</f>
        <v>221.3</v>
      </c>
      <c r="L76" s="138">
        <f t="shared" si="10"/>
        <v>221.3</v>
      </c>
    </row>
    <row r="77" spans="1:12" ht="25.5">
      <c r="A77" s="128" t="s">
        <v>60</v>
      </c>
      <c r="B77" s="139" t="s">
        <v>141</v>
      </c>
      <c r="C77" s="139" t="s">
        <v>17</v>
      </c>
      <c r="D77" s="139" t="s">
        <v>35</v>
      </c>
      <c r="E77" s="140" t="s">
        <v>77</v>
      </c>
      <c r="F77" s="140" t="s">
        <v>8</v>
      </c>
      <c r="G77" s="140" t="s">
        <v>62</v>
      </c>
      <c r="H77" s="140" t="s">
        <v>80</v>
      </c>
      <c r="I77" s="141"/>
      <c r="J77" s="138">
        <f t="shared" si="9"/>
        <v>221.3</v>
      </c>
      <c r="K77" s="138">
        <f t="shared" si="9"/>
        <v>221.3</v>
      </c>
      <c r="L77" s="138">
        <f t="shared" si="10"/>
        <v>221.3</v>
      </c>
    </row>
    <row r="78" spans="1:12" ht="25.5">
      <c r="A78" s="128" t="s">
        <v>54</v>
      </c>
      <c r="B78" s="139" t="s">
        <v>141</v>
      </c>
      <c r="C78" s="139" t="s">
        <v>17</v>
      </c>
      <c r="D78" s="139" t="s">
        <v>35</v>
      </c>
      <c r="E78" s="140" t="s">
        <v>77</v>
      </c>
      <c r="F78" s="140" t="s">
        <v>8</v>
      </c>
      <c r="G78" s="140" t="s">
        <v>62</v>
      </c>
      <c r="H78" s="140" t="s">
        <v>80</v>
      </c>
      <c r="I78" s="141" t="s">
        <v>71</v>
      </c>
      <c r="J78" s="138">
        <f t="shared" si="9"/>
        <v>221.3</v>
      </c>
      <c r="K78" s="138">
        <f t="shared" si="9"/>
        <v>221.3</v>
      </c>
      <c r="L78" s="138">
        <f t="shared" si="10"/>
        <v>221.3</v>
      </c>
    </row>
    <row r="79" spans="1:12" ht="25.5">
      <c r="A79" s="150" t="s">
        <v>61</v>
      </c>
      <c r="B79" s="151" t="s">
        <v>141</v>
      </c>
      <c r="C79" s="151" t="s">
        <v>17</v>
      </c>
      <c r="D79" s="151" t="s">
        <v>35</v>
      </c>
      <c r="E79" s="152" t="s">
        <v>77</v>
      </c>
      <c r="F79" s="152" t="s">
        <v>8</v>
      </c>
      <c r="G79" s="152" t="s">
        <v>62</v>
      </c>
      <c r="H79" s="152" t="s">
        <v>80</v>
      </c>
      <c r="I79" s="153" t="s">
        <v>72</v>
      </c>
      <c r="J79" s="154">
        <v>221.3</v>
      </c>
      <c r="K79" s="154">
        <v>221.3</v>
      </c>
      <c r="L79" s="154">
        <v>221.3</v>
      </c>
    </row>
    <row r="80" spans="1:12" ht="25.5">
      <c r="A80" s="150" t="s">
        <v>189</v>
      </c>
      <c r="B80" s="151" t="s">
        <v>141</v>
      </c>
      <c r="C80" s="151" t="s">
        <v>173</v>
      </c>
      <c r="D80" s="151"/>
      <c r="E80" s="152"/>
      <c r="F80" s="152"/>
      <c r="G80" s="152"/>
      <c r="H80" s="152"/>
      <c r="I80" s="153"/>
      <c r="J80" s="154">
        <f t="shared" ref="J80:L85" si="11">J81</f>
        <v>0.7</v>
      </c>
      <c r="K80" s="154">
        <f t="shared" si="11"/>
        <v>0.6</v>
      </c>
      <c r="L80" s="154">
        <f t="shared" si="11"/>
        <v>0.6</v>
      </c>
    </row>
    <row r="81" spans="1:12" ht="25.5">
      <c r="A81" s="150" t="s">
        <v>190</v>
      </c>
      <c r="B81" s="151" t="s">
        <v>141</v>
      </c>
      <c r="C81" s="151" t="s">
        <v>173</v>
      </c>
      <c r="D81" s="151" t="s">
        <v>35</v>
      </c>
      <c r="E81" s="152"/>
      <c r="F81" s="152"/>
      <c r="G81" s="152"/>
      <c r="H81" s="152"/>
      <c r="I81" s="153"/>
      <c r="J81" s="154">
        <f t="shared" si="11"/>
        <v>0.7</v>
      </c>
      <c r="K81" s="154">
        <f t="shared" si="11"/>
        <v>0.6</v>
      </c>
      <c r="L81" s="154">
        <f t="shared" si="11"/>
        <v>0.6</v>
      </c>
    </row>
    <row r="82" spans="1:12" ht="65.25" customHeight="1">
      <c r="A82" s="150" t="str">
        <f>A75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82" s="151" t="s">
        <v>141</v>
      </c>
      <c r="C82" s="151" t="s">
        <v>173</v>
      </c>
      <c r="D82" s="151" t="s">
        <v>35</v>
      </c>
      <c r="E82" s="152" t="s">
        <v>77</v>
      </c>
      <c r="F82" s="152"/>
      <c r="G82" s="152"/>
      <c r="H82" s="152"/>
      <c r="I82" s="153"/>
      <c r="J82" s="154">
        <f t="shared" si="11"/>
        <v>0.7</v>
      </c>
      <c r="K82" s="154">
        <f t="shared" si="11"/>
        <v>0.6</v>
      </c>
      <c r="L82" s="154">
        <f t="shared" si="11"/>
        <v>0.6</v>
      </c>
    </row>
    <row r="83" spans="1:12" ht="79.5" customHeight="1">
      <c r="A83" s="150" t="str">
        <f>A76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83" s="151" t="s">
        <v>141</v>
      </c>
      <c r="C83" s="151" t="s">
        <v>173</v>
      </c>
      <c r="D83" s="151" t="s">
        <v>35</v>
      </c>
      <c r="E83" s="152" t="s">
        <v>77</v>
      </c>
      <c r="F83" s="152" t="s">
        <v>8</v>
      </c>
      <c r="G83" s="152"/>
      <c r="H83" s="152"/>
      <c r="I83" s="153"/>
      <c r="J83" s="154">
        <f t="shared" si="11"/>
        <v>0.7</v>
      </c>
      <c r="K83" s="154">
        <f t="shared" si="11"/>
        <v>0.6</v>
      </c>
      <c r="L83" s="154">
        <f t="shared" si="11"/>
        <v>0.6</v>
      </c>
    </row>
    <row r="84" spans="1:12" ht="25.5">
      <c r="A84" s="150" t="s">
        <v>191</v>
      </c>
      <c r="B84" s="151" t="s">
        <v>141</v>
      </c>
      <c r="C84" s="151" t="s">
        <v>173</v>
      </c>
      <c r="D84" s="151" t="s">
        <v>35</v>
      </c>
      <c r="E84" s="152" t="s">
        <v>77</v>
      </c>
      <c r="F84" s="152" t="s">
        <v>8</v>
      </c>
      <c r="G84" s="152" t="s">
        <v>62</v>
      </c>
      <c r="H84" s="152" t="s">
        <v>186</v>
      </c>
      <c r="I84" s="153"/>
      <c r="J84" s="154">
        <f t="shared" si="11"/>
        <v>0.7</v>
      </c>
      <c r="K84" s="154">
        <f t="shared" si="11"/>
        <v>0.6</v>
      </c>
      <c r="L84" s="154">
        <f t="shared" si="11"/>
        <v>0.6</v>
      </c>
    </row>
    <row r="85" spans="1:12" ht="25.5">
      <c r="A85" s="150" t="s">
        <v>192</v>
      </c>
      <c r="B85" s="151" t="s">
        <v>141</v>
      </c>
      <c r="C85" s="151" t="s">
        <v>173</v>
      </c>
      <c r="D85" s="151" t="s">
        <v>35</v>
      </c>
      <c r="E85" s="152" t="s">
        <v>77</v>
      </c>
      <c r="F85" s="152" t="s">
        <v>8</v>
      </c>
      <c r="G85" s="152" t="s">
        <v>62</v>
      </c>
      <c r="H85" s="152" t="s">
        <v>186</v>
      </c>
      <c r="I85" s="153" t="s">
        <v>187</v>
      </c>
      <c r="J85" s="154">
        <f t="shared" si="11"/>
        <v>0.7</v>
      </c>
      <c r="K85" s="154">
        <f t="shared" si="11"/>
        <v>0.6</v>
      </c>
      <c r="L85" s="154">
        <f t="shared" si="11"/>
        <v>0.6</v>
      </c>
    </row>
    <row r="86" spans="1:12" ht="13.5" customHeight="1">
      <c r="A86" s="150" t="s">
        <v>193</v>
      </c>
      <c r="B86" s="151" t="s">
        <v>141</v>
      </c>
      <c r="C86" s="151" t="s">
        <v>173</v>
      </c>
      <c r="D86" s="151" t="s">
        <v>35</v>
      </c>
      <c r="E86" s="152" t="s">
        <v>77</v>
      </c>
      <c r="F86" s="152" t="s">
        <v>8</v>
      </c>
      <c r="G86" s="152" t="s">
        <v>62</v>
      </c>
      <c r="H86" s="152" t="s">
        <v>186</v>
      </c>
      <c r="I86" s="153" t="s">
        <v>188</v>
      </c>
      <c r="J86" s="154">
        <v>0.7</v>
      </c>
      <c r="K86" s="154">
        <v>0.6</v>
      </c>
      <c r="L86" s="154">
        <v>0.6</v>
      </c>
    </row>
    <row r="87" spans="1:12">
      <c r="A87" s="157" t="s">
        <v>194</v>
      </c>
      <c r="B87" s="139" t="s">
        <v>141</v>
      </c>
      <c r="C87" s="139" t="s">
        <v>142</v>
      </c>
      <c r="D87" s="139"/>
      <c r="E87" s="140"/>
      <c r="F87" s="140"/>
      <c r="G87" s="140"/>
      <c r="H87" s="140"/>
      <c r="I87" s="141"/>
      <c r="J87" s="163">
        <f t="shared" ref="J87:K92" si="12">J88</f>
        <v>0</v>
      </c>
      <c r="K87" s="163">
        <f t="shared" si="12"/>
        <v>39.1</v>
      </c>
      <c r="L87" s="163">
        <f t="shared" ref="L87:L92" si="13">L88</f>
        <v>80</v>
      </c>
    </row>
    <row r="88" spans="1:12">
      <c r="A88" s="157" t="s">
        <v>194</v>
      </c>
      <c r="B88" s="139" t="s">
        <v>141</v>
      </c>
      <c r="C88" s="151" t="s">
        <v>142</v>
      </c>
      <c r="D88" s="151" t="s">
        <v>142</v>
      </c>
      <c r="E88" s="152"/>
      <c r="F88" s="152"/>
      <c r="G88" s="152"/>
      <c r="H88" s="152"/>
      <c r="I88" s="153"/>
      <c r="J88" s="163">
        <f t="shared" si="12"/>
        <v>0</v>
      </c>
      <c r="K88" s="163">
        <f t="shared" si="12"/>
        <v>39.1</v>
      </c>
      <c r="L88" s="163">
        <f t="shared" si="13"/>
        <v>80</v>
      </c>
    </row>
    <row r="89" spans="1:12" ht="66" customHeight="1">
      <c r="A89" s="157" t="str">
        <f>A19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9" s="151" t="s">
        <v>141</v>
      </c>
      <c r="C89" s="139" t="s">
        <v>142</v>
      </c>
      <c r="D89" s="139" t="s">
        <v>142</v>
      </c>
      <c r="E89" s="140" t="s">
        <v>143</v>
      </c>
      <c r="F89" s="140"/>
      <c r="G89" s="140"/>
      <c r="H89" s="140"/>
      <c r="I89" s="141"/>
      <c r="J89" s="163">
        <f t="shared" si="12"/>
        <v>0</v>
      </c>
      <c r="K89" s="163">
        <f t="shared" si="12"/>
        <v>39.1</v>
      </c>
      <c r="L89" s="163">
        <f t="shared" si="13"/>
        <v>80</v>
      </c>
    </row>
    <row r="90" spans="1:12">
      <c r="A90" s="157" t="s">
        <v>38</v>
      </c>
      <c r="B90" s="139" t="s">
        <v>141</v>
      </c>
      <c r="C90" s="151" t="s">
        <v>142</v>
      </c>
      <c r="D90" s="151" t="s">
        <v>142</v>
      </c>
      <c r="E90" s="152" t="s">
        <v>143</v>
      </c>
      <c r="F90" s="152" t="s">
        <v>8</v>
      </c>
      <c r="G90" s="152"/>
      <c r="H90" s="152"/>
      <c r="I90" s="153"/>
      <c r="J90" s="163">
        <f t="shared" si="12"/>
        <v>0</v>
      </c>
      <c r="K90" s="163">
        <f t="shared" si="12"/>
        <v>39.1</v>
      </c>
      <c r="L90" s="163">
        <f t="shared" si="13"/>
        <v>80</v>
      </c>
    </row>
    <row r="91" spans="1:12">
      <c r="A91" s="157" t="s">
        <v>194</v>
      </c>
      <c r="B91" s="139" t="s">
        <v>141</v>
      </c>
      <c r="C91" s="139" t="s">
        <v>142</v>
      </c>
      <c r="D91" s="139" t="s">
        <v>142</v>
      </c>
      <c r="E91" s="140" t="s">
        <v>143</v>
      </c>
      <c r="F91" s="140" t="s">
        <v>8</v>
      </c>
      <c r="G91" s="140" t="s">
        <v>62</v>
      </c>
      <c r="H91" s="140" t="s">
        <v>144</v>
      </c>
      <c r="I91" s="141"/>
      <c r="J91" s="163">
        <f t="shared" si="12"/>
        <v>0</v>
      </c>
      <c r="K91" s="163">
        <f t="shared" si="12"/>
        <v>39.1</v>
      </c>
      <c r="L91" s="163">
        <f t="shared" si="13"/>
        <v>80</v>
      </c>
    </row>
    <row r="92" spans="1:12">
      <c r="A92" s="157" t="s">
        <v>46</v>
      </c>
      <c r="B92" s="151" t="s">
        <v>141</v>
      </c>
      <c r="C92" s="151" t="s">
        <v>142</v>
      </c>
      <c r="D92" s="151" t="s">
        <v>142</v>
      </c>
      <c r="E92" s="152" t="s">
        <v>143</v>
      </c>
      <c r="F92" s="152" t="s">
        <v>8</v>
      </c>
      <c r="G92" s="152" t="s">
        <v>62</v>
      </c>
      <c r="H92" s="152" t="s">
        <v>144</v>
      </c>
      <c r="I92" s="153" t="s">
        <v>68</v>
      </c>
      <c r="J92" s="163">
        <f t="shared" si="12"/>
        <v>0</v>
      </c>
      <c r="K92" s="163">
        <f t="shared" si="12"/>
        <v>39.1</v>
      </c>
      <c r="L92" s="163">
        <f t="shared" si="13"/>
        <v>80</v>
      </c>
    </row>
    <row r="93" spans="1:12">
      <c r="A93" s="157" t="s">
        <v>50</v>
      </c>
      <c r="B93" s="139" t="s">
        <v>141</v>
      </c>
      <c r="C93" s="139" t="s">
        <v>142</v>
      </c>
      <c r="D93" s="139" t="s">
        <v>142</v>
      </c>
      <c r="E93" s="140" t="s">
        <v>143</v>
      </c>
      <c r="F93" s="140" t="s">
        <v>8</v>
      </c>
      <c r="G93" s="140" t="s">
        <v>62</v>
      </c>
      <c r="H93" s="140" t="s">
        <v>144</v>
      </c>
      <c r="I93" s="141" t="s">
        <v>70</v>
      </c>
      <c r="J93" s="163">
        <v>0</v>
      </c>
      <c r="K93" s="163">
        <v>39.1</v>
      </c>
      <c r="L93" s="163">
        <v>80</v>
      </c>
    </row>
    <row r="94" spans="1:12">
      <c r="E94" s="19"/>
      <c r="F94" s="19"/>
      <c r="G94" s="19"/>
      <c r="H94" s="19"/>
      <c r="I94" s="19"/>
    </row>
    <row r="95" spans="1:12">
      <c r="E95" s="19"/>
      <c r="F95" s="19"/>
      <c r="G95" s="19"/>
      <c r="H95" s="19"/>
      <c r="I95" s="19"/>
    </row>
    <row r="96" spans="1:12">
      <c r="E96" s="19"/>
      <c r="F96" s="19"/>
      <c r="G96" s="19"/>
      <c r="H96" s="19"/>
      <c r="I96" s="19"/>
    </row>
    <row r="97" spans="5:9">
      <c r="E97" s="19"/>
      <c r="F97" s="19"/>
      <c r="G97" s="19"/>
      <c r="H97" s="19"/>
      <c r="I97" s="19"/>
    </row>
    <row r="98" spans="5:9">
      <c r="E98" s="19"/>
      <c r="F98" s="19"/>
      <c r="G98" s="19"/>
      <c r="H98" s="19"/>
      <c r="I98" s="19"/>
    </row>
    <row r="99" spans="5:9">
      <c r="E99" s="19"/>
      <c r="F99" s="19"/>
      <c r="G99" s="19"/>
      <c r="H99" s="19"/>
      <c r="I99" s="19"/>
    </row>
    <row r="100" spans="5:9">
      <c r="E100" s="19"/>
      <c r="F100" s="19"/>
      <c r="G100" s="19"/>
      <c r="H100" s="19"/>
      <c r="I100" s="19"/>
    </row>
    <row r="101" spans="5:9">
      <c r="E101" s="19"/>
      <c r="F101" s="19"/>
      <c r="G101" s="19"/>
      <c r="H101" s="19"/>
      <c r="I101" s="19"/>
    </row>
    <row r="102" spans="5:9">
      <c r="E102" s="19"/>
      <c r="F102" s="19"/>
      <c r="G102" s="19"/>
      <c r="H102" s="19"/>
      <c r="I102" s="19"/>
    </row>
    <row r="103" spans="5:9">
      <c r="E103" s="19"/>
      <c r="F103" s="19"/>
      <c r="G103" s="19"/>
      <c r="H103" s="19"/>
      <c r="I103" s="19"/>
    </row>
    <row r="104" spans="5:9">
      <c r="E104" s="19"/>
      <c r="F104" s="19"/>
      <c r="G104" s="19"/>
      <c r="H104" s="19"/>
      <c r="I104" s="19"/>
    </row>
    <row r="105" spans="5:9">
      <c r="E105" s="19"/>
      <c r="F105" s="19"/>
      <c r="G105" s="19"/>
      <c r="H105" s="19"/>
      <c r="I105" s="19"/>
    </row>
    <row r="106" spans="5:9">
      <c r="E106" s="19"/>
      <c r="F106" s="19"/>
      <c r="G106" s="19"/>
      <c r="H106" s="19"/>
      <c r="I106" s="19"/>
    </row>
    <row r="107" spans="5:9">
      <c r="E107" s="19"/>
      <c r="F107" s="19"/>
      <c r="G107" s="19"/>
      <c r="H107" s="19"/>
      <c r="I107" s="19"/>
    </row>
    <row r="108" spans="5:9">
      <c r="E108" s="19"/>
      <c r="F108" s="19"/>
      <c r="G108" s="19"/>
      <c r="H108" s="19"/>
      <c r="I108" s="19"/>
    </row>
    <row r="109" spans="5:9">
      <c r="E109" s="19"/>
      <c r="F109" s="19"/>
      <c r="G109" s="19"/>
      <c r="H109" s="19"/>
      <c r="I109" s="19"/>
    </row>
    <row r="110" spans="5:9">
      <c r="E110" s="19"/>
      <c r="F110" s="19"/>
      <c r="G110" s="19"/>
      <c r="H110" s="19"/>
      <c r="I110" s="19"/>
    </row>
    <row r="111" spans="5:9">
      <c r="E111" s="19"/>
      <c r="F111" s="19"/>
      <c r="G111" s="19"/>
      <c r="H111" s="19"/>
      <c r="I111" s="19"/>
    </row>
    <row r="112" spans="5:9">
      <c r="E112" s="19"/>
      <c r="F112" s="19"/>
      <c r="G112" s="19"/>
      <c r="H112" s="19"/>
      <c r="I112" s="19"/>
    </row>
    <row r="113" spans="5:9">
      <c r="E113" s="19"/>
      <c r="F113" s="19"/>
      <c r="G113" s="19"/>
      <c r="H113" s="19"/>
      <c r="I113" s="19"/>
    </row>
    <row r="114" spans="5:9">
      <c r="E114" s="19"/>
      <c r="F114" s="19"/>
      <c r="G114" s="19"/>
      <c r="H114" s="19"/>
      <c r="I114" s="19"/>
    </row>
    <row r="115" spans="5:9">
      <c r="E115" s="19"/>
      <c r="F115" s="19"/>
      <c r="G115" s="19"/>
      <c r="H115" s="19"/>
      <c r="I115" s="19"/>
    </row>
    <row r="116" spans="5:9">
      <c r="E116" s="19"/>
      <c r="F116" s="19"/>
      <c r="G116" s="19"/>
      <c r="H116" s="19"/>
      <c r="I116" s="19"/>
    </row>
    <row r="117" spans="5:9">
      <c r="E117" s="19"/>
      <c r="F117" s="19"/>
      <c r="G117" s="19"/>
      <c r="H117" s="19"/>
      <c r="I117" s="19"/>
    </row>
    <row r="118" spans="5:9">
      <c r="E118" s="19"/>
      <c r="F118" s="19"/>
      <c r="G118" s="19"/>
      <c r="H118" s="19"/>
      <c r="I118" s="19"/>
    </row>
    <row r="119" spans="5:9">
      <c r="E119" s="19"/>
      <c r="F119" s="19"/>
      <c r="G119" s="19"/>
      <c r="H119" s="19"/>
      <c r="I119" s="19"/>
    </row>
    <row r="120" spans="5:9">
      <c r="E120" s="19"/>
      <c r="F120" s="19"/>
      <c r="G120" s="19"/>
      <c r="H120" s="19"/>
      <c r="I120" s="19"/>
    </row>
    <row r="121" spans="5:9">
      <c r="E121" s="19"/>
      <c r="F121" s="19"/>
      <c r="G121" s="19"/>
      <c r="H121" s="19"/>
      <c r="I121" s="19"/>
    </row>
    <row r="122" spans="5:9">
      <c r="E122" s="19"/>
      <c r="F122" s="19"/>
      <c r="G122" s="19"/>
      <c r="H122" s="19"/>
      <c r="I122" s="19"/>
    </row>
  </sheetData>
  <autoFilter ref="A1:L93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B1:M1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44">
    <cfRule type="expression" dxfId="17" priority="49" stopIfTrue="1">
      <formula>$F44=""</formula>
    </cfRule>
    <cfRule type="expression" dxfId="16" priority="50" stopIfTrue="1">
      <formula>#REF!&lt;&gt;""</formula>
    </cfRule>
    <cfRule type="expression" dxfId="15" priority="51" stopIfTrue="1">
      <formula>AND($G44="",$F44&lt;&gt;"")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3"/>
  <sheetViews>
    <sheetView view="pageBreakPreview" zoomScaleNormal="110" zoomScaleSheetLayoutView="100" workbookViewId="0">
      <selection activeCell="N85" sqref="N85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73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81" t="s">
        <v>219</v>
      </c>
      <c r="I1" s="182"/>
      <c r="J1" s="182"/>
      <c r="K1" s="182"/>
    </row>
    <row r="2" spans="1:11" ht="124.5" customHeight="1">
      <c r="A2" s="183" t="s">
        <v>210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4" t="s">
        <v>1</v>
      </c>
      <c r="I3" s="184"/>
      <c r="J3" s="184"/>
      <c r="K3" s="184"/>
    </row>
    <row r="4" spans="1:11" ht="20.45" customHeight="1">
      <c r="A4" s="185" t="s">
        <v>2</v>
      </c>
      <c r="B4" s="185" t="s">
        <v>3</v>
      </c>
      <c r="C4" s="185" t="s">
        <v>4</v>
      </c>
      <c r="D4" s="185" t="s">
        <v>5</v>
      </c>
      <c r="E4" s="185"/>
      <c r="F4" s="185"/>
      <c r="G4" s="185"/>
      <c r="H4" s="185" t="s">
        <v>6</v>
      </c>
      <c r="I4" s="185" t="s">
        <v>7</v>
      </c>
      <c r="J4" s="185"/>
      <c r="K4" s="185"/>
    </row>
    <row r="5" spans="1:11" ht="16.7" customHeight="1">
      <c r="A5" s="185" t="s">
        <v>0</v>
      </c>
      <c r="B5" s="185" t="s">
        <v>0</v>
      </c>
      <c r="C5" s="185" t="s">
        <v>0</v>
      </c>
      <c r="D5" s="185" t="s">
        <v>0</v>
      </c>
      <c r="E5" s="185"/>
      <c r="F5" s="185"/>
      <c r="G5" s="185"/>
      <c r="H5" s="185" t="s">
        <v>0</v>
      </c>
      <c r="I5" s="121" t="s">
        <v>181</v>
      </c>
      <c r="J5" s="121" t="s">
        <v>197</v>
      </c>
      <c r="K5" s="121" t="s">
        <v>208</v>
      </c>
    </row>
    <row r="6" spans="1:11" ht="13.7" customHeight="1">
      <c r="A6" s="129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42.75" customHeight="1">
      <c r="A7" s="129" t="s">
        <v>154</v>
      </c>
      <c r="B7" s="130"/>
      <c r="C7" s="130"/>
      <c r="D7" s="131" t="s">
        <v>0</v>
      </c>
      <c r="E7" s="131" t="s">
        <v>0</v>
      </c>
      <c r="F7" s="131" t="s">
        <v>0</v>
      </c>
      <c r="G7" s="131" t="s">
        <v>0</v>
      </c>
      <c r="H7" s="130" t="s">
        <v>0</v>
      </c>
      <c r="I7" s="132">
        <f>I8+I40+I49+I62+I73+I80</f>
        <v>3910</v>
      </c>
      <c r="J7" s="132">
        <f>J8+J40+J49+J62+J73+J87+J80</f>
        <v>2306.2999999999997</v>
      </c>
      <c r="K7" s="132">
        <f>K8+K40+K49+K62+K73+K87+K80</f>
        <v>2430.2000000000003</v>
      </c>
    </row>
    <row r="8" spans="1:11">
      <c r="A8" s="128" t="s">
        <v>34</v>
      </c>
      <c r="B8" s="133" t="s">
        <v>35</v>
      </c>
      <c r="C8" s="134"/>
      <c r="D8" s="135"/>
      <c r="E8" s="135"/>
      <c r="F8" s="135"/>
      <c r="G8" s="135"/>
      <c r="H8" s="136"/>
      <c r="I8" s="137">
        <f>I9+I18+I34</f>
        <v>2001.7</v>
      </c>
      <c r="J8" s="138">
        <f>J9+J18+J34</f>
        <v>1240</v>
      </c>
      <c r="K8" s="138">
        <f>K9+K18+K34</f>
        <v>1242.7</v>
      </c>
    </row>
    <row r="9" spans="1:11" ht="41.25" customHeight="1">
      <c r="A9" s="128" t="s">
        <v>36</v>
      </c>
      <c r="B9" s="134" t="s">
        <v>35</v>
      </c>
      <c r="C9" s="134" t="s">
        <v>37</v>
      </c>
      <c r="D9" s="135"/>
      <c r="E9" s="135"/>
      <c r="F9" s="135"/>
      <c r="G9" s="135"/>
      <c r="H9" s="134"/>
      <c r="I9" s="137">
        <f>I10</f>
        <v>848.5</v>
      </c>
      <c r="J9" s="138">
        <f>J10</f>
        <v>500.9</v>
      </c>
      <c r="K9" s="138">
        <f>K10</f>
        <v>458.8</v>
      </c>
    </row>
    <row r="10" spans="1:11" ht="55.5" customHeight="1">
      <c r="A10" s="128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" s="139" t="s">
        <v>35</v>
      </c>
      <c r="C10" s="139" t="s">
        <v>37</v>
      </c>
      <c r="D10" s="140">
        <v>65</v>
      </c>
      <c r="E10" s="140"/>
      <c r="F10" s="140"/>
      <c r="G10" s="140"/>
      <c r="H10" s="139"/>
      <c r="I10" s="138">
        <f>I11+I15</f>
        <v>848.5</v>
      </c>
      <c r="J10" s="138">
        <f t="shared" ref="I10:K12" si="0">J11</f>
        <v>500.9</v>
      </c>
      <c r="K10" s="138">
        <f t="shared" si="0"/>
        <v>458.8</v>
      </c>
    </row>
    <row r="11" spans="1:11">
      <c r="A11" s="128" t="s">
        <v>38</v>
      </c>
      <c r="B11" s="139" t="s">
        <v>35</v>
      </c>
      <c r="C11" s="139" t="s">
        <v>37</v>
      </c>
      <c r="D11" s="140">
        <v>65</v>
      </c>
      <c r="E11" s="140">
        <v>1</v>
      </c>
      <c r="F11" s="140"/>
      <c r="G11" s="140"/>
      <c r="H11" s="139"/>
      <c r="I11" s="138">
        <f>I12</f>
        <v>748.5</v>
      </c>
      <c r="J11" s="138">
        <f t="shared" si="0"/>
        <v>500.9</v>
      </c>
      <c r="K11" s="138">
        <f t="shared" si="0"/>
        <v>458.8</v>
      </c>
    </row>
    <row r="12" spans="1:11" ht="27" customHeight="1">
      <c r="A12" s="128" t="s">
        <v>39</v>
      </c>
      <c r="B12" s="139" t="s">
        <v>35</v>
      </c>
      <c r="C12" s="139" t="s">
        <v>37</v>
      </c>
      <c r="D12" s="140">
        <v>65</v>
      </c>
      <c r="E12" s="140">
        <v>1</v>
      </c>
      <c r="F12" s="140" t="s">
        <v>62</v>
      </c>
      <c r="G12" s="140" t="s">
        <v>73</v>
      </c>
      <c r="H12" s="139"/>
      <c r="I12" s="138">
        <f t="shared" si="0"/>
        <v>748.5</v>
      </c>
      <c r="J12" s="138">
        <f t="shared" si="0"/>
        <v>500.9</v>
      </c>
      <c r="K12" s="138">
        <f t="shared" si="0"/>
        <v>458.8</v>
      </c>
    </row>
    <row r="13" spans="1:11" ht="76.5">
      <c r="A13" s="128" t="s">
        <v>40</v>
      </c>
      <c r="B13" s="139" t="s">
        <v>35</v>
      </c>
      <c r="C13" s="139" t="s">
        <v>37</v>
      </c>
      <c r="D13" s="140">
        <v>65</v>
      </c>
      <c r="E13" s="140">
        <v>1</v>
      </c>
      <c r="F13" s="140" t="s">
        <v>62</v>
      </c>
      <c r="G13" s="140" t="s">
        <v>73</v>
      </c>
      <c r="H13" s="139" t="s">
        <v>64</v>
      </c>
      <c r="I13" s="138">
        <f>I14</f>
        <v>748.5</v>
      </c>
      <c r="J13" s="138">
        <f>J14</f>
        <v>500.9</v>
      </c>
      <c r="K13" s="138">
        <f>K14</f>
        <v>458.8</v>
      </c>
    </row>
    <row r="14" spans="1:11" ht="26.25" customHeight="1">
      <c r="A14" s="128" t="s">
        <v>41</v>
      </c>
      <c r="B14" s="139" t="s">
        <v>35</v>
      </c>
      <c r="C14" s="139" t="s">
        <v>37</v>
      </c>
      <c r="D14" s="140">
        <v>65</v>
      </c>
      <c r="E14" s="140">
        <v>1</v>
      </c>
      <c r="F14" s="140" t="s">
        <v>62</v>
      </c>
      <c r="G14" s="140" t="s">
        <v>73</v>
      </c>
      <c r="H14" s="139" t="s">
        <v>65</v>
      </c>
      <c r="I14" s="138">
        <f ca="1">'Приложение 2'!J14</f>
        <v>748.5</v>
      </c>
      <c r="J14" s="138">
        <f ca="1">'Приложение 2'!K14</f>
        <v>500.9</v>
      </c>
      <c r="K14" s="138">
        <f ca="1">'Приложение 2'!L14</f>
        <v>458.8</v>
      </c>
    </row>
    <row r="15" spans="1:11" ht="62.25" customHeight="1">
      <c r="A15" s="128" t="str">
        <f ca="1"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39" t="s">
        <v>35</v>
      </c>
      <c r="C15" s="139" t="s">
        <v>37</v>
      </c>
      <c r="D15" s="140" t="s">
        <v>143</v>
      </c>
      <c r="E15" s="140" t="s">
        <v>8</v>
      </c>
      <c r="F15" s="140" t="s">
        <v>62</v>
      </c>
      <c r="G15" s="140" t="s">
        <v>204</v>
      </c>
      <c r="H15" s="139"/>
      <c r="I15" s="138">
        <f ca="1">I16</f>
        <v>100</v>
      </c>
      <c r="J15" s="138"/>
      <c r="K15" s="138"/>
    </row>
    <row r="16" spans="1:11" ht="75.75" customHeight="1">
      <c r="A16" s="128" t="str">
        <f ca="1">'Приложение 2'!A16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39" t="s">
        <v>35</v>
      </c>
      <c r="C16" s="139" t="s">
        <v>37</v>
      </c>
      <c r="D16" s="140" t="s">
        <v>143</v>
      </c>
      <c r="E16" s="140" t="s">
        <v>8</v>
      </c>
      <c r="F16" s="140" t="s">
        <v>62</v>
      </c>
      <c r="G16" s="140" t="s">
        <v>204</v>
      </c>
      <c r="H16" s="139" t="s">
        <v>64</v>
      </c>
      <c r="I16" s="138">
        <f ca="1">I17</f>
        <v>100</v>
      </c>
      <c r="J16" s="138"/>
      <c r="K16" s="138"/>
    </row>
    <row r="17" spans="1:11" ht="27.75" customHeight="1">
      <c r="A17" s="128" t="str">
        <f>A14</f>
        <v>Расходы на выплаты персоналу государственных (муниципальных) органов</v>
      </c>
      <c r="B17" s="139" t="s">
        <v>35</v>
      </c>
      <c r="C17" s="139" t="s">
        <v>37</v>
      </c>
      <c r="D17" s="140" t="s">
        <v>143</v>
      </c>
      <c r="E17" s="140" t="s">
        <v>8</v>
      </c>
      <c r="F17" s="140" t="s">
        <v>62</v>
      </c>
      <c r="G17" s="140" t="s">
        <v>204</v>
      </c>
      <c r="H17" s="139" t="s">
        <v>65</v>
      </c>
      <c r="I17" s="138">
        <f ca="1">'Приложение 2'!J17</f>
        <v>100</v>
      </c>
      <c r="J17" s="138"/>
      <c r="K17" s="138"/>
    </row>
    <row r="18" spans="1:11" ht="63.75">
      <c r="A18" s="128" t="s">
        <v>42</v>
      </c>
      <c r="B18" s="134" t="s">
        <v>35</v>
      </c>
      <c r="C18" s="134" t="s">
        <v>43</v>
      </c>
      <c r="D18" s="140"/>
      <c r="E18" s="140"/>
      <c r="F18" s="140"/>
      <c r="G18" s="140"/>
      <c r="H18" s="141"/>
      <c r="I18" s="137">
        <f>I19+I29</f>
        <v>1148.2</v>
      </c>
      <c r="J18" s="137">
        <f>J19+J29</f>
        <v>734.1</v>
      </c>
      <c r="K18" s="137">
        <f>K19+K29</f>
        <v>778.9</v>
      </c>
    </row>
    <row r="19" spans="1:11" ht="51" customHeight="1">
      <c r="A19" s="128" t="str">
        <f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9" s="142" t="s">
        <v>35</v>
      </c>
      <c r="C19" s="142" t="s">
        <v>43</v>
      </c>
      <c r="D19" s="140">
        <v>65</v>
      </c>
      <c r="E19" s="140"/>
      <c r="F19" s="140"/>
      <c r="G19" s="140"/>
      <c r="H19" s="141"/>
      <c r="I19" s="138">
        <f>I20</f>
        <v>1147.4000000000001</v>
      </c>
      <c r="J19" s="138">
        <f>J20</f>
        <v>733.2</v>
      </c>
      <c r="K19" s="138">
        <f>K20</f>
        <v>778</v>
      </c>
    </row>
    <row r="20" spans="1:11" ht="38.25" customHeight="1">
      <c r="A20" s="128" t="str">
        <f ca="1">'Приложение 2'!A20</f>
        <v>Расходы в рамках обеспечения деятельности Администрации Кочуновского сельского поселения</v>
      </c>
      <c r="B20" s="139" t="s">
        <v>35</v>
      </c>
      <c r="C20" s="139" t="s">
        <v>43</v>
      </c>
      <c r="D20" s="140">
        <v>65</v>
      </c>
      <c r="E20" s="140">
        <v>2</v>
      </c>
      <c r="F20" s="140"/>
      <c r="G20" s="140"/>
      <c r="H20" s="141"/>
      <c r="I20" s="138">
        <f>I21+I24</f>
        <v>1147.4000000000001</v>
      </c>
      <c r="J20" s="138">
        <f>J21+J24</f>
        <v>733.2</v>
      </c>
      <c r="K20" s="138">
        <f>K21+K24</f>
        <v>778</v>
      </c>
    </row>
    <row r="21" spans="1:11" ht="38.25">
      <c r="A21" s="128" t="s">
        <v>45</v>
      </c>
      <c r="B21" s="139" t="s">
        <v>35</v>
      </c>
      <c r="C21" s="139" t="s">
        <v>43</v>
      </c>
      <c r="D21" s="140">
        <v>65</v>
      </c>
      <c r="E21" s="140">
        <v>2</v>
      </c>
      <c r="F21" s="140" t="s">
        <v>62</v>
      </c>
      <c r="G21" s="140" t="s">
        <v>74</v>
      </c>
      <c r="H21" s="141"/>
      <c r="I21" s="138">
        <f t="shared" ref="I21:K22" si="1">I22</f>
        <v>782.2</v>
      </c>
      <c r="J21" s="138">
        <f t="shared" si="1"/>
        <v>606.70000000000005</v>
      </c>
      <c r="K21" s="138">
        <f t="shared" si="1"/>
        <v>650</v>
      </c>
    </row>
    <row r="22" spans="1:11" ht="76.5">
      <c r="A22" s="128" t="s">
        <v>40</v>
      </c>
      <c r="B22" s="139" t="s">
        <v>35</v>
      </c>
      <c r="C22" s="139" t="s">
        <v>43</v>
      </c>
      <c r="D22" s="140">
        <v>65</v>
      </c>
      <c r="E22" s="140">
        <v>2</v>
      </c>
      <c r="F22" s="140" t="s">
        <v>62</v>
      </c>
      <c r="G22" s="140" t="s">
        <v>74</v>
      </c>
      <c r="H22" s="141" t="s">
        <v>64</v>
      </c>
      <c r="I22" s="138">
        <f t="shared" si="1"/>
        <v>782.2</v>
      </c>
      <c r="J22" s="138">
        <f t="shared" si="1"/>
        <v>606.70000000000005</v>
      </c>
      <c r="K22" s="138">
        <f t="shared" si="1"/>
        <v>650</v>
      </c>
    </row>
    <row r="23" spans="1:11" ht="26.25" customHeight="1">
      <c r="A23" s="128" t="s">
        <v>41</v>
      </c>
      <c r="B23" s="139" t="s">
        <v>35</v>
      </c>
      <c r="C23" s="139" t="s">
        <v>43</v>
      </c>
      <c r="D23" s="140">
        <v>65</v>
      </c>
      <c r="E23" s="140">
        <v>2</v>
      </c>
      <c r="F23" s="140" t="s">
        <v>62</v>
      </c>
      <c r="G23" s="140" t="s">
        <v>74</v>
      </c>
      <c r="H23" s="141" t="s">
        <v>65</v>
      </c>
      <c r="I23" s="138">
        <f ca="1">'Приложение 2'!J23</f>
        <v>782.2</v>
      </c>
      <c r="J23" s="138">
        <f ca="1">'Приложение 2'!K23</f>
        <v>606.70000000000005</v>
      </c>
      <c r="K23" s="138">
        <f ca="1">'Приложение 2'!L23</f>
        <v>650</v>
      </c>
    </row>
    <row r="24" spans="1:11" ht="27" customHeight="1">
      <c r="A24" s="128" t="str">
        <f ca="1">'Приложение 2'!A24</f>
        <v>Расходы на обеспечение выполнения функций органов местного самоуправления</v>
      </c>
      <c r="B24" s="139" t="s">
        <v>35</v>
      </c>
      <c r="C24" s="139" t="s">
        <v>43</v>
      </c>
      <c r="D24" s="140">
        <v>65</v>
      </c>
      <c r="E24" s="140">
        <v>2</v>
      </c>
      <c r="F24" s="140" t="s">
        <v>62</v>
      </c>
      <c r="G24" s="140" t="s">
        <v>75</v>
      </c>
      <c r="H24" s="141"/>
      <c r="I24" s="138">
        <f ca="1">+I25+I27</f>
        <v>365.2</v>
      </c>
      <c r="J24" s="138">
        <f ca="1">+J25+J27</f>
        <v>126.5</v>
      </c>
      <c r="K24" s="138">
        <f ca="1">+K25+K27</f>
        <v>128</v>
      </c>
    </row>
    <row r="25" spans="1:11" ht="38.25">
      <c r="A25" s="128" t="s">
        <v>178</v>
      </c>
      <c r="B25" s="139" t="s">
        <v>35</v>
      </c>
      <c r="C25" s="139" t="s">
        <v>43</v>
      </c>
      <c r="D25" s="140">
        <v>65</v>
      </c>
      <c r="E25" s="140">
        <v>2</v>
      </c>
      <c r="F25" s="140" t="s">
        <v>62</v>
      </c>
      <c r="G25" s="140" t="s">
        <v>75</v>
      </c>
      <c r="H25" s="141" t="s">
        <v>66</v>
      </c>
      <c r="I25" s="138">
        <f ca="1">I26</f>
        <v>363.2</v>
      </c>
      <c r="J25" s="138">
        <f ca="1">J26</f>
        <v>124.5</v>
      </c>
      <c r="K25" s="138">
        <f ca="1">K26</f>
        <v>126</v>
      </c>
    </row>
    <row r="26" spans="1:11" ht="38.25">
      <c r="A26" s="128" t="s">
        <v>44</v>
      </c>
      <c r="B26" s="139" t="s">
        <v>35</v>
      </c>
      <c r="C26" s="139" t="s">
        <v>43</v>
      </c>
      <c r="D26" s="140">
        <v>65</v>
      </c>
      <c r="E26" s="140">
        <v>2</v>
      </c>
      <c r="F26" s="140" t="s">
        <v>62</v>
      </c>
      <c r="G26" s="140" t="s">
        <v>75</v>
      </c>
      <c r="H26" s="141" t="s">
        <v>67</v>
      </c>
      <c r="I26" s="138">
        <f ca="1">'Приложение 2'!J26</f>
        <v>363.2</v>
      </c>
      <c r="J26" s="138">
        <f ca="1">'Приложение 2'!K26</f>
        <v>124.5</v>
      </c>
      <c r="K26" s="138">
        <f ca="1">'Приложение 2'!L26</f>
        <v>126</v>
      </c>
    </row>
    <row r="27" spans="1:11">
      <c r="A27" s="128" t="s">
        <v>46</v>
      </c>
      <c r="B27" s="139" t="s">
        <v>35</v>
      </c>
      <c r="C27" s="139" t="s">
        <v>43</v>
      </c>
      <c r="D27" s="140">
        <v>65</v>
      </c>
      <c r="E27" s="140">
        <v>2</v>
      </c>
      <c r="F27" s="140" t="s">
        <v>62</v>
      </c>
      <c r="G27" s="140" t="s">
        <v>75</v>
      </c>
      <c r="H27" s="141" t="s">
        <v>68</v>
      </c>
      <c r="I27" s="138">
        <f ca="1">I28</f>
        <v>2</v>
      </c>
      <c r="J27" s="138">
        <f ca="1">J28</f>
        <v>2</v>
      </c>
      <c r="K27" s="138">
        <f ca="1">K28</f>
        <v>2</v>
      </c>
    </row>
    <row r="28" spans="1:11">
      <c r="A28" s="128" t="s">
        <v>47</v>
      </c>
      <c r="B28" s="139" t="s">
        <v>35</v>
      </c>
      <c r="C28" s="139" t="s">
        <v>43</v>
      </c>
      <c r="D28" s="140">
        <v>65</v>
      </c>
      <c r="E28" s="140">
        <v>2</v>
      </c>
      <c r="F28" s="140" t="s">
        <v>62</v>
      </c>
      <c r="G28" s="140" t="s">
        <v>75</v>
      </c>
      <c r="H28" s="141" t="s">
        <v>69</v>
      </c>
      <c r="I28" s="138">
        <f ca="1">'Приложение 2'!J28</f>
        <v>2</v>
      </c>
      <c r="J28" s="138">
        <f ca="1">'Приложение 2'!K28</f>
        <v>2</v>
      </c>
      <c r="K28" s="138">
        <f ca="1">'Приложение 2'!L28</f>
        <v>2</v>
      </c>
    </row>
    <row r="29" spans="1:11" ht="63.75">
      <c r="A29" s="128" t="s">
        <v>168</v>
      </c>
      <c r="B29" s="139" t="s">
        <v>35</v>
      </c>
      <c r="C29" s="139" t="s">
        <v>43</v>
      </c>
      <c r="D29" s="140">
        <v>89</v>
      </c>
      <c r="E29" s="140"/>
      <c r="F29" s="140"/>
      <c r="G29" s="140"/>
      <c r="H29" s="141"/>
      <c r="I29" s="138">
        <f t="shared" ref="I29:K30" si="2">I30</f>
        <v>0.8</v>
      </c>
      <c r="J29" s="138">
        <f t="shared" si="2"/>
        <v>0.9</v>
      </c>
      <c r="K29" s="138">
        <f t="shared" si="2"/>
        <v>0.9</v>
      </c>
    </row>
    <row r="30" spans="1:11" ht="76.5">
      <c r="A30" s="128" t="s">
        <v>169</v>
      </c>
      <c r="B30" s="139" t="s">
        <v>35</v>
      </c>
      <c r="C30" s="139" t="s">
        <v>43</v>
      </c>
      <c r="D30" s="140">
        <v>89</v>
      </c>
      <c r="E30" s="140">
        <v>1</v>
      </c>
      <c r="F30" s="140"/>
      <c r="G30" s="140"/>
      <c r="H30" s="141"/>
      <c r="I30" s="138">
        <f>I31</f>
        <v>0.8</v>
      </c>
      <c r="J30" s="138">
        <f t="shared" si="2"/>
        <v>0.9</v>
      </c>
      <c r="K30" s="138">
        <f t="shared" si="2"/>
        <v>0.9</v>
      </c>
    </row>
    <row r="31" spans="1:11" ht="114.75">
      <c r="A31" s="128" t="s">
        <v>32</v>
      </c>
      <c r="B31" s="139" t="s">
        <v>35</v>
      </c>
      <c r="C31" s="139" t="s">
        <v>43</v>
      </c>
      <c r="D31" s="140">
        <v>89</v>
      </c>
      <c r="E31" s="140">
        <v>1</v>
      </c>
      <c r="F31" s="140" t="s">
        <v>62</v>
      </c>
      <c r="G31" s="140" t="s">
        <v>76</v>
      </c>
      <c r="H31" s="141"/>
      <c r="I31" s="143">
        <f t="shared" ref="I31:K32" si="3">I32</f>
        <v>0.8</v>
      </c>
      <c r="J31" s="143">
        <f t="shared" si="3"/>
        <v>0.9</v>
      </c>
      <c r="K31" s="143">
        <f t="shared" si="3"/>
        <v>0.9</v>
      </c>
    </row>
    <row r="32" spans="1:11" ht="38.25">
      <c r="A32" s="128" t="s">
        <v>179</v>
      </c>
      <c r="B32" s="139" t="s">
        <v>35</v>
      </c>
      <c r="C32" s="139" t="s">
        <v>43</v>
      </c>
      <c r="D32" s="140">
        <v>89</v>
      </c>
      <c r="E32" s="140">
        <v>1</v>
      </c>
      <c r="F32" s="140" t="s">
        <v>62</v>
      </c>
      <c r="G32" s="140" t="s">
        <v>76</v>
      </c>
      <c r="H32" s="141" t="s">
        <v>66</v>
      </c>
      <c r="I32" s="143">
        <f t="shared" si="3"/>
        <v>0.8</v>
      </c>
      <c r="J32" s="143">
        <f t="shared" si="3"/>
        <v>0.9</v>
      </c>
      <c r="K32" s="143">
        <f t="shared" si="3"/>
        <v>0.9</v>
      </c>
    </row>
    <row r="33" spans="1:11" ht="38.25">
      <c r="A33" s="128" t="s">
        <v>44</v>
      </c>
      <c r="B33" s="139" t="s">
        <v>35</v>
      </c>
      <c r="C33" s="139" t="s">
        <v>43</v>
      </c>
      <c r="D33" s="140">
        <v>89</v>
      </c>
      <c r="E33" s="140">
        <v>1</v>
      </c>
      <c r="F33" s="140" t="s">
        <v>62</v>
      </c>
      <c r="G33" s="140" t="s">
        <v>76</v>
      </c>
      <c r="H33" s="141" t="s">
        <v>67</v>
      </c>
      <c r="I33" s="143">
        <f ca="1">'Приложение 2'!J33</f>
        <v>0.8</v>
      </c>
      <c r="J33" s="143">
        <f ca="1">'Приложение 2'!K33</f>
        <v>0.9</v>
      </c>
      <c r="K33" s="143">
        <f ca="1">'Приложение 2'!L33</f>
        <v>0.9</v>
      </c>
    </row>
    <row r="34" spans="1:11">
      <c r="A34" s="144" t="s">
        <v>49</v>
      </c>
      <c r="B34" s="134" t="s">
        <v>35</v>
      </c>
      <c r="C34" s="134" t="s">
        <v>18</v>
      </c>
      <c r="D34" s="140"/>
      <c r="E34" s="140"/>
      <c r="F34" s="140"/>
      <c r="G34" s="140"/>
      <c r="H34" s="136"/>
      <c r="I34" s="137">
        <f t="shared" ref="I34:K36" si="4">I35</f>
        <v>5</v>
      </c>
      <c r="J34" s="138">
        <f t="shared" si="4"/>
        <v>5</v>
      </c>
      <c r="K34" s="138">
        <f t="shared" si="4"/>
        <v>5</v>
      </c>
    </row>
    <row r="35" spans="1:11" ht="63.75">
      <c r="A35" s="144" t="s">
        <v>164</v>
      </c>
      <c r="B35" s="134" t="s">
        <v>35</v>
      </c>
      <c r="C35" s="134" t="s">
        <v>18</v>
      </c>
      <c r="D35" s="140" t="s">
        <v>77</v>
      </c>
      <c r="E35" s="140"/>
      <c r="F35" s="140"/>
      <c r="G35" s="140"/>
      <c r="H35" s="136"/>
      <c r="I35" s="137">
        <f t="shared" si="4"/>
        <v>5</v>
      </c>
      <c r="J35" s="138">
        <f t="shared" si="4"/>
        <v>5</v>
      </c>
      <c r="K35" s="138">
        <f t="shared" si="4"/>
        <v>5</v>
      </c>
    </row>
    <row r="36" spans="1:11" ht="76.5">
      <c r="A36" s="128" t="s">
        <v>165</v>
      </c>
      <c r="B36" s="139" t="s">
        <v>35</v>
      </c>
      <c r="C36" s="139" t="s">
        <v>18</v>
      </c>
      <c r="D36" s="140" t="s">
        <v>77</v>
      </c>
      <c r="E36" s="140" t="s">
        <v>8</v>
      </c>
      <c r="F36" s="140"/>
      <c r="G36" s="140"/>
      <c r="H36" s="141"/>
      <c r="I36" s="138">
        <f t="shared" si="4"/>
        <v>5</v>
      </c>
      <c r="J36" s="138">
        <f t="shared" si="4"/>
        <v>5</v>
      </c>
      <c r="K36" s="138">
        <f t="shared" si="4"/>
        <v>5</v>
      </c>
    </row>
    <row r="37" spans="1:11" ht="50.25" customHeight="1">
      <c r="A37" s="128" t="str">
        <f ca="1">'Приложение 2'!A37</f>
        <v>Резервный фонд администрации Кочуновского сельского поселения Ромодановского муниципального района Республики Мордовия</v>
      </c>
      <c r="B37" s="139" t="s">
        <v>35</v>
      </c>
      <c r="C37" s="139" t="s">
        <v>18</v>
      </c>
      <c r="D37" s="140" t="s">
        <v>77</v>
      </c>
      <c r="E37" s="140" t="s">
        <v>8</v>
      </c>
      <c r="F37" s="140" t="s">
        <v>62</v>
      </c>
      <c r="G37" s="140" t="s">
        <v>79</v>
      </c>
      <c r="H37" s="141"/>
      <c r="I37" s="138">
        <f>I39</f>
        <v>5</v>
      </c>
      <c r="J37" s="138">
        <f>J39</f>
        <v>5</v>
      </c>
      <c r="K37" s="138">
        <f>K39</f>
        <v>5</v>
      </c>
    </row>
    <row r="38" spans="1:11" ht="17.25" customHeight="1">
      <c r="A38" s="128" t="s">
        <v>46</v>
      </c>
      <c r="B38" s="139" t="s">
        <v>35</v>
      </c>
      <c r="C38" s="139" t="s">
        <v>18</v>
      </c>
      <c r="D38" s="140" t="s">
        <v>77</v>
      </c>
      <c r="E38" s="140" t="s">
        <v>8</v>
      </c>
      <c r="F38" s="140" t="s">
        <v>62</v>
      </c>
      <c r="G38" s="140" t="s">
        <v>79</v>
      </c>
      <c r="H38" s="141" t="s">
        <v>68</v>
      </c>
      <c r="I38" s="138">
        <f>I39</f>
        <v>5</v>
      </c>
      <c r="J38" s="138">
        <f>J39</f>
        <v>5</v>
      </c>
      <c r="K38" s="138">
        <f>K39</f>
        <v>5</v>
      </c>
    </row>
    <row r="39" spans="1:11">
      <c r="A39" s="128" t="s">
        <v>50</v>
      </c>
      <c r="B39" s="139" t="s">
        <v>35</v>
      </c>
      <c r="C39" s="139" t="s">
        <v>51</v>
      </c>
      <c r="D39" s="140" t="s">
        <v>77</v>
      </c>
      <c r="E39" s="140" t="s">
        <v>8</v>
      </c>
      <c r="F39" s="140" t="s">
        <v>62</v>
      </c>
      <c r="G39" s="140" t="s">
        <v>79</v>
      </c>
      <c r="H39" s="141" t="s">
        <v>70</v>
      </c>
      <c r="I39" s="138">
        <f ca="1">'Приложение 2'!J39</f>
        <v>5</v>
      </c>
      <c r="J39" s="138">
        <f ca="1">'Приложение 2'!K39</f>
        <v>5</v>
      </c>
      <c r="K39" s="138">
        <f ca="1">'Приложение 2'!L39</f>
        <v>5</v>
      </c>
    </row>
    <row r="40" spans="1:11">
      <c r="A40" s="129" t="s">
        <v>120</v>
      </c>
      <c r="B40" s="145" t="s">
        <v>37</v>
      </c>
      <c r="C40" s="139"/>
      <c r="D40" s="140"/>
      <c r="E40" s="140"/>
      <c r="F40" s="140"/>
      <c r="G40" s="140"/>
      <c r="H40" s="141"/>
      <c r="I40" s="138">
        <f t="shared" ref="I40:K43" si="5">I41</f>
        <v>217.4</v>
      </c>
      <c r="J40" s="138">
        <f t="shared" si="5"/>
        <v>243.8</v>
      </c>
      <c r="K40" s="138">
        <f t="shared" si="5"/>
        <v>311.2</v>
      </c>
    </row>
    <row r="41" spans="1:11" ht="25.5">
      <c r="A41" s="128" t="s">
        <v>180</v>
      </c>
      <c r="B41" s="139" t="s">
        <v>37</v>
      </c>
      <c r="C41" s="139" t="s">
        <v>52</v>
      </c>
      <c r="D41" s="140"/>
      <c r="E41" s="140"/>
      <c r="F41" s="140"/>
      <c r="G41" s="140"/>
      <c r="H41" s="141"/>
      <c r="I41" s="138">
        <f t="shared" si="5"/>
        <v>217.4</v>
      </c>
      <c r="J41" s="138">
        <f t="shared" si="5"/>
        <v>243.8</v>
      </c>
      <c r="K41" s="138">
        <f t="shared" si="5"/>
        <v>311.2</v>
      </c>
    </row>
    <row r="42" spans="1:11" ht="61.5" customHeight="1">
      <c r="A42" s="128" t="str">
        <f ca="1">'Приложение 2'!A42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2" s="139" t="s">
        <v>37</v>
      </c>
      <c r="C42" s="139" t="s">
        <v>52</v>
      </c>
      <c r="D42" s="140" t="s">
        <v>77</v>
      </c>
      <c r="E42" s="140"/>
      <c r="F42" s="140"/>
      <c r="G42" s="140"/>
      <c r="H42" s="141"/>
      <c r="I42" s="138">
        <f t="shared" si="5"/>
        <v>217.4</v>
      </c>
      <c r="J42" s="138">
        <f t="shared" si="5"/>
        <v>243.8</v>
      </c>
      <c r="K42" s="138">
        <f t="shared" si="5"/>
        <v>311.2</v>
      </c>
    </row>
    <row r="43" spans="1:11" ht="77.25" customHeight="1">
      <c r="A43" s="128" t="str">
        <f ca="1">'Приложение 2'!A43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3" s="139" t="s">
        <v>37</v>
      </c>
      <c r="C43" s="139" t="s">
        <v>52</v>
      </c>
      <c r="D43" s="140" t="s">
        <v>77</v>
      </c>
      <c r="E43" s="140" t="s">
        <v>8</v>
      </c>
      <c r="F43" s="140"/>
      <c r="G43" s="140"/>
      <c r="H43" s="141"/>
      <c r="I43" s="138">
        <f t="shared" si="5"/>
        <v>217.4</v>
      </c>
      <c r="J43" s="138">
        <f t="shared" si="5"/>
        <v>243.8</v>
      </c>
      <c r="K43" s="138">
        <f t="shared" si="5"/>
        <v>311.2</v>
      </c>
    </row>
    <row r="44" spans="1:11" ht="75.75" customHeight="1">
      <c r="A44" s="128" t="str">
        <f ca="1">'Приложение 2'!A44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139" t="s">
        <v>37</v>
      </c>
      <c r="C44" s="139" t="s">
        <v>52</v>
      </c>
      <c r="D44" s="140" t="s">
        <v>77</v>
      </c>
      <c r="E44" s="140" t="s">
        <v>8</v>
      </c>
      <c r="F44" s="140" t="s">
        <v>62</v>
      </c>
      <c r="G44" s="140" t="s">
        <v>121</v>
      </c>
      <c r="H44" s="141"/>
      <c r="I44" s="138">
        <f>I47+I45</f>
        <v>217.4</v>
      </c>
      <c r="J44" s="138">
        <f>J47+J45</f>
        <v>243.8</v>
      </c>
      <c r="K44" s="138">
        <f>K47+K45</f>
        <v>311.2</v>
      </c>
    </row>
    <row r="45" spans="1:11" ht="76.5">
      <c r="A45" s="128" t="s">
        <v>40</v>
      </c>
      <c r="B45" s="139" t="s">
        <v>37</v>
      </c>
      <c r="C45" s="139" t="s">
        <v>52</v>
      </c>
      <c r="D45" s="140" t="s">
        <v>77</v>
      </c>
      <c r="E45" s="140" t="s">
        <v>8</v>
      </c>
      <c r="F45" s="140" t="s">
        <v>62</v>
      </c>
      <c r="G45" s="140" t="s">
        <v>121</v>
      </c>
      <c r="H45" s="141" t="s">
        <v>64</v>
      </c>
      <c r="I45" s="138">
        <f>I46</f>
        <v>214.4</v>
      </c>
      <c r="J45" s="138">
        <f>J46</f>
        <v>240.8</v>
      </c>
      <c r="K45" s="138">
        <f>K46</f>
        <v>308.2</v>
      </c>
    </row>
    <row r="46" spans="1:11" ht="26.25" customHeight="1">
      <c r="A46" s="128" t="s">
        <v>41</v>
      </c>
      <c r="B46" s="139" t="s">
        <v>37</v>
      </c>
      <c r="C46" s="139" t="s">
        <v>52</v>
      </c>
      <c r="D46" s="140" t="s">
        <v>77</v>
      </c>
      <c r="E46" s="140" t="s">
        <v>8</v>
      </c>
      <c r="F46" s="140" t="s">
        <v>62</v>
      </c>
      <c r="G46" s="140" t="s">
        <v>121</v>
      </c>
      <c r="H46" s="141" t="s">
        <v>65</v>
      </c>
      <c r="I46" s="138">
        <f ca="1">'Приложение 2'!J46</f>
        <v>214.4</v>
      </c>
      <c r="J46" s="138">
        <f ca="1">'Приложение 2'!K46</f>
        <v>240.8</v>
      </c>
      <c r="K46" s="138">
        <f ca="1">'Приложение 2'!L46</f>
        <v>308.2</v>
      </c>
    </row>
    <row r="47" spans="1:11" ht="25.5">
      <c r="A47" s="128" t="s">
        <v>162</v>
      </c>
      <c r="B47" s="139" t="s">
        <v>37</v>
      </c>
      <c r="C47" s="139" t="s">
        <v>52</v>
      </c>
      <c r="D47" s="140" t="s">
        <v>77</v>
      </c>
      <c r="E47" s="140" t="s">
        <v>8</v>
      </c>
      <c r="F47" s="140" t="s">
        <v>62</v>
      </c>
      <c r="G47" s="140" t="s">
        <v>121</v>
      </c>
      <c r="H47" s="141" t="s">
        <v>66</v>
      </c>
      <c r="I47" s="138">
        <f ca="1">I48</f>
        <v>3</v>
      </c>
      <c r="J47" s="138">
        <f ca="1">J48</f>
        <v>3</v>
      </c>
      <c r="K47" s="138">
        <f ca="1">K48</f>
        <v>3</v>
      </c>
    </row>
    <row r="48" spans="1:11" ht="38.25">
      <c r="A48" s="128" t="s">
        <v>44</v>
      </c>
      <c r="B48" s="139" t="s">
        <v>37</v>
      </c>
      <c r="C48" s="139" t="s">
        <v>52</v>
      </c>
      <c r="D48" s="140" t="s">
        <v>77</v>
      </c>
      <c r="E48" s="140" t="s">
        <v>8</v>
      </c>
      <c r="F48" s="140" t="s">
        <v>62</v>
      </c>
      <c r="G48" s="140" t="s">
        <v>121</v>
      </c>
      <c r="H48" s="141" t="s">
        <v>67</v>
      </c>
      <c r="I48" s="138">
        <f ca="1">'Приложение 2'!J48</f>
        <v>3</v>
      </c>
      <c r="J48" s="138">
        <f ca="1">'Приложение 2'!K48</f>
        <v>3</v>
      </c>
      <c r="K48" s="138">
        <f ca="1">'Приложение 2'!L48</f>
        <v>3</v>
      </c>
    </row>
    <row r="49" spans="1:11">
      <c r="A49" s="129" t="s">
        <v>53</v>
      </c>
      <c r="B49" s="145" t="s">
        <v>43</v>
      </c>
      <c r="C49" s="139"/>
      <c r="D49" s="140"/>
      <c r="E49" s="140"/>
      <c r="F49" s="140"/>
      <c r="G49" s="140"/>
      <c r="H49" s="141"/>
      <c r="I49" s="138">
        <f>I50+I56</f>
        <v>1104</v>
      </c>
      <c r="J49" s="138">
        <f t="shared" ref="J49:K54" si="6">J50</f>
        <v>497</v>
      </c>
      <c r="K49" s="138">
        <f t="shared" si="6"/>
        <v>517</v>
      </c>
    </row>
    <row r="50" spans="1:11" ht="15" customHeight="1">
      <c r="A50" s="128" t="s">
        <v>55</v>
      </c>
      <c r="B50" s="139" t="s">
        <v>43</v>
      </c>
      <c r="C50" s="139" t="s">
        <v>56</v>
      </c>
      <c r="D50" s="140"/>
      <c r="E50" s="140"/>
      <c r="F50" s="140"/>
      <c r="G50" s="140"/>
      <c r="H50" s="141"/>
      <c r="I50" s="138">
        <f>I51</f>
        <v>1069</v>
      </c>
      <c r="J50" s="138">
        <f t="shared" si="6"/>
        <v>497</v>
      </c>
      <c r="K50" s="138">
        <f t="shared" si="6"/>
        <v>517</v>
      </c>
    </row>
    <row r="51" spans="1:11" ht="76.5" customHeight="1">
      <c r="A51" s="146" t="str">
        <f ca="1">'Приложение 2'!A51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51" s="139" t="s">
        <v>43</v>
      </c>
      <c r="C51" s="139" t="s">
        <v>56</v>
      </c>
      <c r="D51" s="140" t="s">
        <v>173</v>
      </c>
      <c r="E51" s="140"/>
      <c r="F51" s="140"/>
      <c r="G51" s="140"/>
      <c r="H51" s="141"/>
      <c r="I51" s="138">
        <f>I52</f>
        <v>1069</v>
      </c>
      <c r="J51" s="138">
        <f t="shared" si="6"/>
        <v>497</v>
      </c>
      <c r="K51" s="138">
        <f t="shared" si="6"/>
        <v>517</v>
      </c>
    </row>
    <row r="52" spans="1:11" ht="52.5" customHeight="1">
      <c r="A52" s="146" t="s">
        <v>140</v>
      </c>
      <c r="B52" s="139" t="s">
        <v>43</v>
      </c>
      <c r="C52" s="139" t="s">
        <v>56</v>
      </c>
      <c r="D52" s="140" t="s">
        <v>173</v>
      </c>
      <c r="E52" s="140" t="s">
        <v>78</v>
      </c>
      <c r="F52" s="140" t="s">
        <v>35</v>
      </c>
      <c r="G52" s="140"/>
      <c r="H52" s="141"/>
      <c r="I52" s="138">
        <f>I53</f>
        <v>1069</v>
      </c>
      <c r="J52" s="138">
        <f t="shared" si="6"/>
        <v>497</v>
      </c>
      <c r="K52" s="138">
        <f t="shared" si="6"/>
        <v>517</v>
      </c>
    </row>
    <row r="53" spans="1:11" ht="242.25" customHeight="1">
      <c r="A53" s="146" t="str">
        <f ca="1">'Приложение 2'!A53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139" t="s">
        <v>43</v>
      </c>
      <c r="C53" s="139" t="s">
        <v>56</v>
      </c>
      <c r="D53" s="140" t="s">
        <v>173</v>
      </c>
      <c r="E53" s="140" t="s">
        <v>78</v>
      </c>
      <c r="F53" s="140" t="s">
        <v>35</v>
      </c>
      <c r="G53" s="140" t="s">
        <v>205</v>
      </c>
      <c r="H53" s="141"/>
      <c r="I53" s="138">
        <f>I54</f>
        <v>1069</v>
      </c>
      <c r="J53" s="138">
        <f t="shared" si="6"/>
        <v>497</v>
      </c>
      <c r="K53" s="138">
        <f t="shared" si="6"/>
        <v>517</v>
      </c>
    </row>
    <row r="54" spans="1:11" ht="38.25" customHeight="1">
      <c r="A54" s="128" t="s">
        <v>179</v>
      </c>
      <c r="B54" s="139" t="s">
        <v>43</v>
      </c>
      <c r="C54" s="139" t="s">
        <v>56</v>
      </c>
      <c r="D54" s="140" t="s">
        <v>173</v>
      </c>
      <c r="E54" s="140" t="s">
        <v>78</v>
      </c>
      <c r="F54" s="140" t="s">
        <v>35</v>
      </c>
      <c r="G54" s="140" t="s">
        <v>205</v>
      </c>
      <c r="H54" s="141" t="s">
        <v>66</v>
      </c>
      <c r="I54" s="138">
        <f>I55</f>
        <v>1069</v>
      </c>
      <c r="J54" s="138">
        <f t="shared" si="6"/>
        <v>497</v>
      </c>
      <c r="K54" s="138">
        <f t="shared" si="6"/>
        <v>517</v>
      </c>
    </row>
    <row r="55" spans="1:11" ht="38.25">
      <c r="A55" s="128" t="s">
        <v>44</v>
      </c>
      <c r="B55" s="139" t="s">
        <v>43</v>
      </c>
      <c r="C55" s="139" t="s">
        <v>56</v>
      </c>
      <c r="D55" s="140" t="s">
        <v>173</v>
      </c>
      <c r="E55" s="140" t="s">
        <v>78</v>
      </c>
      <c r="F55" s="140" t="s">
        <v>35</v>
      </c>
      <c r="G55" s="140" t="s">
        <v>205</v>
      </c>
      <c r="H55" s="141" t="s">
        <v>67</v>
      </c>
      <c r="I55" s="138">
        <f ca="1">'Приложение 2'!J55</f>
        <v>1069</v>
      </c>
      <c r="J55" s="138">
        <f ca="1">'Приложение 2'!K55</f>
        <v>497</v>
      </c>
      <c r="K55" s="138">
        <f ca="1">'Приложение 2'!L55</f>
        <v>517</v>
      </c>
    </row>
    <row r="56" spans="1:11" ht="26.25" customHeight="1">
      <c r="A56" s="128" t="str">
        <f ca="1">'Приложение 2'!A56</f>
        <v>Другие вопросы в облости национальной экономики</v>
      </c>
      <c r="B56" s="139" t="s">
        <v>43</v>
      </c>
      <c r="C56" s="139" t="s">
        <v>20</v>
      </c>
      <c r="D56" s="140"/>
      <c r="E56" s="140"/>
      <c r="F56" s="140"/>
      <c r="G56" s="140"/>
      <c r="H56" s="141"/>
      <c r="I56" s="138">
        <f>I57</f>
        <v>35</v>
      </c>
      <c r="J56" s="138"/>
      <c r="K56" s="138"/>
    </row>
    <row r="57" spans="1:11" ht="62.25" customHeight="1">
      <c r="A57" s="128" t="str">
        <f ca="1">'Приложение 2'!A57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57" s="139" t="s">
        <v>43</v>
      </c>
      <c r="C57" s="139" t="s">
        <v>20</v>
      </c>
      <c r="D57" s="140" t="s">
        <v>77</v>
      </c>
      <c r="E57" s="140"/>
      <c r="F57" s="140"/>
      <c r="G57" s="140"/>
      <c r="H57" s="141"/>
      <c r="I57" s="138">
        <f>I58</f>
        <v>35</v>
      </c>
      <c r="J57" s="138"/>
      <c r="K57" s="138"/>
    </row>
    <row r="58" spans="1:11" ht="78" customHeight="1">
      <c r="A58" s="128" t="str">
        <f ca="1">'Приложение 2'!A58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58" s="139" t="s">
        <v>43</v>
      </c>
      <c r="C58" s="139" t="s">
        <v>20</v>
      </c>
      <c r="D58" s="140" t="s">
        <v>77</v>
      </c>
      <c r="E58" s="140" t="s">
        <v>8</v>
      </c>
      <c r="F58" s="140"/>
      <c r="G58" s="140"/>
      <c r="H58" s="141"/>
      <c r="I58" s="138">
        <f>I59</f>
        <v>35</v>
      </c>
      <c r="J58" s="138"/>
      <c r="K58" s="138"/>
    </row>
    <row r="59" spans="1:11" ht="24.75" customHeight="1">
      <c r="A59" s="128" t="str">
        <f ca="1">'Приложение 2'!A59</f>
        <v>Мероприятия по землеустройству и землепользованию</v>
      </c>
      <c r="B59" s="139" t="s">
        <v>43</v>
      </c>
      <c r="C59" s="139" t="s">
        <v>20</v>
      </c>
      <c r="D59" s="140" t="s">
        <v>77</v>
      </c>
      <c r="E59" s="140" t="s">
        <v>8</v>
      </c>
      <c r="F59" s="140" t="s">
        <v>62</v>
      </c>
      <c r="G59" s="140" t="s">
        <v>216</v>
      </c>
      <c r="H59" s="141"/>
      <c r="I59" s="138">
        <f>I60</f>
        <v>35</v>
      </c>
      <c r="J59" s="138"/>
      <c r="K59" s="138"/>
    </row>
    <row r="60" spans="1:11" ht="38.25" customHeight="1">
      <c r="A60" s="128" t="str">
        <f ca="1">'Приложение 2'!A60</f>
        <v>Закупка товаров, работ и услуг для обеспечения государственных (муниципальных) нужд</v>
      </c>
      <c r="B60" s="139" t="s">
        <v>43</v>
      </c>
      <c r="C60" s="139" t="s">
        <v>20</v>
      </c>
      <c r="D60" s="140" t="s">
        <v>77</v>
      </c>
      <c r="E60" s="140" t="s">
        <v>8</v>
      </c>
      <c r="F60" s="140" t="s">
        <v>62</v>
      </c>
      <c r="G60" s="140" t="s">
        <v>216</v>
      </c>
      <c r="H60" s="141" t="s">
        <v>66</v>
      </c>
      <c r="I60" s="138">
        <f>I61</f>
        <v>35</v>
      </c>
      <c r="J60" s="138"/>
      <c r="K60" s="138"/>
    </row>
    <row r="61" spans="1:11" ht="39" customHeight="1">
      <c r="A61" s="128" t="str">
        <f ca="1">'Приложение 2'!A61</f>
        <v>Иные закупки товаров, работ и услуг для обеспечения государственных (муниципальных) нужд</v>
      </c>
      <c r="B61" s="139" t="s">
        <v>43</v>
      </c>
      <c r="C61" s="139" t="s">
        <v>20</v>
      </c>
      <c r="D61" s="140" t="s">
        <v>77</v>
      </c>
      <c r="E61" s="140" t="s">
        <v>8</v>
      </c>
      <c r="F61" s="140" t="s">
        <v>62</v>
      </c>
      <c r="G61" s="140" t="s">
        <v>216</v>
      </c>
      <c r="H61" s="141" t="s">
        <v>67</v>
      </c>
      <c r="I61" s="138">
        <f ca="1">'Приложение 2'!J61</f>
        <v>35</v>
      </c>
      <c r="J61" s="138"/>
      <c r="K61" s="138"/>
    </row>
    <row r="62" spans="1:11" ht="16.5" customHeight="1">
      <c r="A62" s="147" t="s">
        <v>57</v>
      </c>
      <c r="B62" s="133" t="s">
        <v>48</v>
      </c>
      <c r="C62" s="139"/>
      <c r="D62" s="140"/>
      <c r="E62" s="140"/>
      <c r="F62" s="140"/>
      <c r="G62" s="140"/>
      <c r="H62" s="141"/>
      <c r="I62" s="138">
        <f t="shared" ref="I62:K63" si="7">I63</f>
        <v>364.9</v>
      </c>
      <c r="J62" s="138">
        <f t="shared" si="7"/>
        <v>64.5</v>
      </c>
      <c r="K62" s="138">
        <f t="shared" si="7"/>
        <v>57.4</v>
      </c>
    </row>
    <row r="63" spans="1:11">
      <c r="A63" s="148" t="s">
        <v>63</v>
      </c>
      <c r="B63" s="139" t="s">
        <v>48</v>
      </c>
      <c r="C63" s="139" t="s">
        <v>52</v>
      </c>
      <c r="D63" s="140"/>
      <c r="E63" s="140"/>
      <c r="F63" s="140"/>
      <c r="G63" s="140"/>
      <c r="H63" s="139"/>
      <c r="I63" s="138">
        <f t="shared" si="7"/>
        <v>364.9</v>
      </c>
      <c r="J63" s="138">
        <f t="shared" si="7"/>
        <v>64.5</v>
      </c>
      <c r="K63" s="138">
        <f t="shared" si="7"/>
        <v>57.4</v>
      </c>
    </row>
    <row r="64" spans="1:11" ht="75" customHeight="1">
      <c r="A64" s="148" t="s">
        <v>174</v>
      </c>
      <c r="B64" s="139" t="s">
        <v>48</v>
      </c>
      <c r="C64" s="139" t="s">
        <v>52</v>
      </c>
      <c r="D64" s="140" t="s">
        <v>17</v>
      </c>
      <c r="E64" s="140"/>
      <c r="F64" s="140"/>
      <c r="G64" s="140"/>
      <c r="H64" s="139"/>
      <c r="I64" s="138">
        <f>I65+I69</f>
        <v>364.9</v>
      </c>
      <c r="J64" s="138">
        <f>J65+J69</f>
        <v>64.5</v>
      </c>
      <c r="K64" s="138">
        <f>K65+K69</f>
        <v>57.4</v>
      </c>
    </row>
    <row r="65" spans="1:11" ht="25.5">
      <c r="A65" s="128" t="str">
        <f ca="1">'Приложение 2'!A65</f>
        <v>Основное мероприятия "Благоустройство территории"</v>
      </c>
      <c r="B65" s="139" t="s">
        <v>48</v>
      </c>
      <c r="C65" s="139" t="s">
        <v>52</v>
      </c>
      <c r="D65" s="140" t="s">
        <v>17</v>
      </c>
      <c r="E65" s="140" t="s">
        <v>78</v>
      </c>
      <c r="F65" s="140" t="s">
        <v>157</v>
      </c>
      <c r="G65" s="140"/>
      <c r="H65" s="139"/>
      <c r="I65" s="138">
        <f>I66</f>
        <v>214.9</v>
      </c>
      <c r="J65" s="138">
        <f>J66</f>
        <v>20</v>
      </c>
      <c r="K65" s="138">
        <f>K66</f>
        <v>20</v>
      </c>
    </row>
    <row r="66" spans="1:11">
      <c r="A66" s="128" t="str">
        <f ca="1">'Приложение 2'!A66</f>
        <v xml:space="preserve">Прочие мероприятия по благоустройству </v>
      </c>
      <c r="B66" s="139" t="s">
        <v>48</v>
      </c>
      <c r="C66" s="139" t="s">
        <v>52</v>
      </c>
      <c r="D66" s="140" t="s">
        <v>17</v>
      </c>
      <c r="E66" s="140" t="s">
        <v>78</v>
      </c>
      <c r="F66" s="140" t="s">
        <v>157</v>
      </c>
      <c r="G66" s="140" t="s">
        <v>158</v>
      </c>
      <c r="H66" s="139"/>
      <c r="I66" s="138">
        <f t="shared" ref="I66:K67" si="8">I67</f>
        <v>214.9</v>
      </c>
      <c r="J66" s="138">
        <f t="shared" si="8"/>
        <v>20</v>
      </c>
      <c r="K66" s="138">
        <f t="shared" si="8"/>
        <v>20</v>
      </c>
    </row>
    <row r="67" spans="1:11" ht="38.25">
      <c r="A67" s="128" t="str">
        <f ca="1">'Приложение 2'!A67</f>
        <v>Закупка товаров, работ и услуг для обеспечения государственных (муниципальных) нужд</v>
      </c>
      <c r="B67" s="139" t="s">
        <v>48</v>
      </c>
      <c r="C67" s="139" t="s">
        <v>52</v>
      </c>
      <c r="D67" s="140" t="s">
        <v>17</v>
      </c>
      <c r="E67" s="140" t="s">
        <v>8</v>
      </c>
      <c r="F67" s="140" t="s">
        <v>157</v>
      </c>
      <c r="G67" s="140" t="s">
        <v>158</v>
      </c>
      <c r="H67" s="139" t="s">
        <v>66</v>
      </c>
      <c r="I67" s="138">
        <f t="shared" si="8"/>
        <v>214.9</v>
      </c>
      <c r="J67" s="138">
        <f t="shared" si="8"/>
        <v>20</v>
      </c>
      <c r="K67" s="138">
        <f t="shared" si="8"/>
        <v>20</v>
      </c>
    </row>
    <row r="68" spans="1:11" ht="38.25">
      <c r="A68" s="128" t="str">
        <f ca="1">A72</f>
        <v>Иные закупки товаров, работ и услуг для обеспечения государственных (муниципальных) нужд</v>
      </c>
      <c r="B68" s="139" t="s">
        <v>48</v>
      </c>
      <c r="C68" s="139" t="s">
        <v>52</v>
      </c>
      <c r="D68" s="140" t="s">
        <v>17</v>
      </c>
      <c r="E68" s="140" t="s">
        <v>8</v>
      </c>
      <c r="F68" s="140" t="s">
        <v>157</v>
      </c>
      <c r="G68" s="140" t="s">
        <v>158</v>
      </c>
      <c r="H68" s="139" t="s">
        <v>67</v>
      </c>
      <c r="I68" s="138">
        <f ca="1">'Приложение 2'!J68</f>
        <v>214.9</v>
      </c>
      <c r="J68" s="138">
        <f ca="1">'Приложение 2'!K68</f>
        <v>20</v>
      </c>
      <c r="K68" s="138">
        <f ca="1">'Приложение 2'!L68</f>
        <v>20</v>
      </c>
    </row>
    <row r="69" spans="1:11" ht="26.25" customHeight="1">
      <c r="A69" s="149" t="str">
        <f ca="1">'Приложение 2'!A69</f>
        <v>Основное мероприятия "Освещение территории сельского поселения"</v>
      </c>
      <c r="B69" s="139" t="s">
        <v>48</v>
      </c>
      <c r="C69" s="139" t="s">
        <v>52</v>
      </c>
      <c r="D69" s="140" t="s">
        <v>17</v>
      </c>
      <c r="E69" s="140" t="s">
        <v>78</v>
      </c>
      <c r="F69" s="140" t="s">
        <v>175</v>
      </c>
      <c r="G69" s="140"/>
      <c r="H69" s="139"/>
      <c r="I69" s="138">
        <f>I70</f>
        <v>150</v>
      </c>
      <c r="J69" s="138">
        <f>J70</f>
        <v>44.5</v>
      </c>
      <c r="K69" s="138">
        <f>K70</f>
        <v>37.4</v>
      </c>
    </row>
    <row r="70" spans="1:11">
      <c r="A70" s="148" t="s">
        <v>123</v>
      </c>
      <c r="B70" s="139" t="s">
        <v>48</v>
      </c>
      <c r="C70" s="139" t="s">
        <v>52</v>
      </c>
      <c r="D70" s="140" t="s">
        <v>17</v>
      </c>
      <c r="E70" s="140" t="s">
        <v>78</v>
      </c>
      <c r="F70" s="140" t="s">
        <v>175</v>
      </c>
      <c r="G70" s="140" t="s">
        <v>122</v>
      </c>
      <c r="H70" s="139"/>
      <c r="I70" s="138">
        <f t="shared" ref="I70:K71" si="9">I71</f>
        <v>150</v>
      </c>
      <c r="J70" s="138">
        <f t="shared" si="9"/>
        <v>44.5</v>
      </c>
      <c r="K70" s="138">
        <f t="shared" si="9"/>
        <v>37.4</v>
      </c>
    </row>
    <row r="71" spans="1:11" ht="38.25">
      <c r="A71" s="128" t="s">
        <v>179</v>
      </c>
      <c r="B71" s="139" t="s">
        <v>48</v>
      </c>
      <c r="C71" s="139" t="s">
        <v>52</v>
      </c>
      <c r="D71" s="140" t="s">
        <v>17</v>
      </c>
      <c r="E71" s="140" t="s">
        <v>78</v>
      </c>
      <c r="F71" s="140" t="s">
        <v>175</v>
      </c>
      <c r="G71" s="140" t="s">
        <v>122</v>
      </c>
      <c r="H71" s="139" t="s">
        <v>66</v>
      </c>
      <c r="I71" s="138">
        <f t="shared" si="9"/>
        <v>150</v>
      </c>
      <c r="J71" s="138">
        <f t="shared" si="9"/>
        <v>44.5</v>
      </c>
      <c r="K71" s="138">
        <f t="shared" si="9"/>
        <v>37.4</v>
      </c>
    </row>
    <row r="72" spans="1:11" ht="38.25">
      <c r="A72" s="128" t="s">
        <v>44</v>
      </c>
      <c r="B72" s="139" t="s">
        <v>48</v>
      </c>
      <c r="C72" s="139" t="s">
        <v>52</v>
      </c>
      <c r="D72" s="140" t="s">
        <v>17</v>
      </c>
      <c r="E72" s="140" t="s">
        <v>78</v>
      </c>
      <c r="F72" s="140" t="s">
        <v>175</v>
      </c>
      <c r="G72" s="140" t="s">
        <v>122</v>
      </c>
      <c r="H72" s="139" t="s">
        <v>67</v>
      </c>
      <c r="I72" s="138">
        <f ca="1">'Приложение 2'!J72</f>
        <v>150</v>
      </c>
      <c r="J72" s="138">
        <f ca="1">'Приложение 2'!K72</f>
        <v>44.5</v>
      </c>
      <c r="K72" s="138">
        <f ca="1">'Приложение 2'!L72</f>
        <v>37.4</v>
      </c>
    </row>
    <row r="73" spans="1:11">
      <c r="A73" s="129" t="s">
        <v>58</v>
      </c>
      <c r="B73" s="145" t="s">
        <v>17</v>
      </c>
      <c r="C73" s="139"/>
      <c r="D73" s="140"/>
      <c r="E73" s="140"/>
      <c r="F73" s="140"/>
      <c r="G73" s="140"/>
      <c r="H73" s="141"/>
      <c r="I73" s="138">
        <f t="shared" ref="I73:K78" si="10">I74</f>
        <v>221.3</v>
      </c>
      <c r="J73" s="137">
        <f t="shared" si="10"/>
        <v>221.3</v>
      </c>
      <c r="K73" s="138">
        <f t="shared" si="10"/>
        <v>221.3</v>
      </c>
    </row>
    <row r="74" spans="1:11">
      <c r="A74" s="128" t="s">
        <v>59</v>
      </c>
      <c r="B74" s="139" t="s">
        <v>17</v>
      </c>
      <c r="C74" s="139" t="s">
        <v>35</v>
      </c>
      <c r="D74" s="140"/>
      <c r="E74" s="140"/>
      <c r="F74" s="140"/>
      <c r="G74" s="140"/>
      <c r="H74" s="141"/>
      <c r="I74" s="138">
        <f t="shared" si="10"/>
        <v>221.3</v>
      </c>
      <c r="J74" s="138">
        <f t="shared" si="10"/>
        <v>221.3</v>
      </c>
      <c r="K74" s="138">
        <f t="shared" si="10"/>
        <v>221.3</v>
      </c>
    </row>
    <row r="75" spans="1:11" ht="63.75">
      <c r="A75" s="128" t="s">
        <v>164</v>
      </c>
      <c r="B75" s="139" t="s">
        <v>17</v>
      </c>
      <c r="C75" s="139" t="s">
        <v>35</v>
      </c>
      <c r="D75" s="140" t="s">
        <v>77</v>
      </c>
      <c r="E75" s="140"/>
      <c r="F75" s="140"/>
      <c r="G75" s="140"/>
      <c r="H75" s="141"/>
      <c r="I75" s="138">
        <f t="shared" si="10"/>
        <v>221.3</v>
      </c>
      <c r="J75" s="138">
        <f t="shared" si="10"/>
        <v>221.3</v>
      </c>
      <c r="K75" s="138">
        <f t="shared" si="10"/>
        <v>221.3</v>
      </c>
    </row>
    <row r="76" spans="1:11" ht="76.5">
      <c r="A76" s="128" t="s">
        <v>170</v>
      </c>
      <c r="B76" s="139" t="s">
        <v>17</v>
      </c>
      <c r="C76" s="139" t="s">
        <v>35</v>
      </c>
      <c r="D76" s="140" t="s">
        <v>77</v>
      </c>
      <c r="E76" s="140" t="s">
        <v>8</v>
      </c>
      <c r="F76" s="140"/>
      <c r="G76" s="140"/>
      <c r="H76" s="141"/>
      <c r="I76" s="138">
        <f>I77</f>
        <v>221.3</v>
      </c>
      <c r="J76" s="138">
        <f>J77</f>
        <v>221.3</v>
      </c>
      <c r="K76" s="138">
        <f>K77</f>
        <v>221.3</v>
      </c>
    </row>
    <row r="77" spans="1:11" ht="25.5">
      <c r="A77" s="128" t="s">
        <v>60</v>
      </c>
      <c r="B77" s="139" t="s">
        <v>17</v>
      </c>
      <c r="C77" s="139" t="s">
        <v>35</v>
      </c>
      <c r="D77" s="140" t="s">
        <v>77</v>
      </c>
      <c r="E77" s="140" t="s">
        <v>8</v>
      </c>
      <c r="F77" s="140" t="s">
        <v>62</v>
      </c>
      <c r="G77" s="140" t="s">
        <v>80</v>
      </c>
      <c r="H77" s="141"/>
      <c r="I77" s="138">
        <f t="shared" si="10"/>
        <v>221.3</v>
      </c>
      <c r="J77" s="138">
        <f t="shared" si="10"/>
        <v>221.3</v>
      </c>
      <c r="K77" s="138">
        <f t="shared" si="10"/>
        <v>221.3</v>
      </c>
    </row>
    <row r="78" spans="1:11" ht="25.5">
      <c r="A78" s="128" t="s">
        <v>54</v>
      </c>
      <c r="B78" s="139" t="s">
        <v>17</v>
      </c>
      <c r="C78" s="139" t="s">
        <v>35</v>
      </c>
      <c r="D78" s="140" t="s">
        <v>77</v>
      </c>
      <c r="E78" s="140" t="s">
        <v>8</v>
      </c>
      <c r="F78" s="140" t="s">
        <v>62</v>
      </c>
      <c r="G78" s="140" t="s">
        <v>80</v>
      </c>
      <c r="H78" s="141" t="s">
        <v>71</v>
      </c>
      <c r="I78" s="138">
        <f>I79</f>
        <v>221.3</v>
      </c>
      <c r="J78" s="138">
        <f t="shared" si="10"/>
        <v>221.3</v>
      </c>
      <c r="K78" s="138">
        <f t="shared" si="10"/>
        <v>221.3</v>
      </c>
    </row>
    <row r="79" spans="1:11" ht="25.5">
      <c r="A79" s="150" t="s">
        <v>61</v>
      </c>
      <c r="B79" s="151" t="s">
        <v>17</v>
      </c>
      <c r="C79" s="151" t="s">
        <v>35</v>
      </c>
      <c r="D79" s="152" t="s">
        <v>77</v>
      </c>
      <c r="E79" s="152" t="s">
        <v>8</v>
      </c>
      <c r="F79" s="152" t="s">
        <v>62</v>
      </c>
      <c r="G79" s="152" t="s">
        <v>80</v>
      </c>
      <c r="H79" s="153" t="s">
        <v>72</v>
      </c>
      <c r="I79" s="154">
        <f ca="1">'Приложение 2'!J79</f>
        <v>221.3</v>
      </c>
      <c r="J79" s="154">
        <f ca="1">'Приложение 2'!K79</f>
        <v>221.3</v>
      </c>
      <c r="K79" s="154">
        <f ca="1">'Приложение 2'!L79</f>
        <v>221.3</v>
      </c>
    </row>
    <row r="80" spans="1:11" ht="25.5" customHeight="1">
      <c r="A80" s="150" t="str">
        <f ca="1">'Приложение 2'!A80</f>
        <v>Обслуживание государственного (муниципального)долга</v>
      </c>
      <c r="B80" s="151" t="s">
        <v>173</v>
      </c>
      <c r="C80" s="151"/>
      <c r="D80" s="155"/>
      <c r="E80" s="155"/>
      <c r="F80" s="155"/>
      <c r="G80" s="155"/>
      <c r="H80" s="153"/>
      <c r="I80" s="154">
        <f t="shared" ref="I80:K85" si="11">I81</f>
        <v>0.7</v>
      </c>
      <c r="J80" s="154">
        <f t="shared" si="11"/>
        <v>0.6</v>
      </c>
      <c r="K80" s="154">
        <f t="shared" si="11"/>
        <v>0.6</v>
      </c>
    </row>
    <row r="81" spans="1:11" ht="25.5" customHeight="1">
      <c r="A81" s="150" t="str">
        <f ca="1">'Приложение 2'!A81</f>
        <v>Обслуживание государственного (муниципального) внутреннего долга</v>
      </c>
      <c r="B81" s="151" t="s">
        <v>173</v>
      </c>
      <c r="C81" s="151" t="s">
        <v>35</v>
      </c>
      <c r="D81" s="155"/>
      <c r="E81" s="155"/>
      <c r="F81" s="155"/>
      <c r="G81" s="155"/>
      <c r="H81" s="153"/>
      <c r="I81" s="154">
        <f t="shared" si="11"/>
        <v>0.7</v>
      </c>
      <c r="J81" s="154">
        <f t="shared" si="11"/>
        <v>0.6</v>
      </c>
      <c r="K81" s="154">
        <f t="shared" si="11"/>
        <v>0.6</v>
      </c>
    </row>
    <row r="82" spans="1:11" ht="63" customHeight="1">
      <c r="A82" s="150" t="str">
        <f ca="1">'Приложение 2'!A82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82" s="151" t="s">
        <v>173</v>
      </c>
      <c r="C82" s="151" t="s">
        <v>35</v>
      </c>
      <c r="D82" s="155" t="s">
        <v>77</v>
      </c>
      <c r="E82" s="155"/>
      <c r="F82" s="155"/>
      <c r="G82" s="155"/>
      <c r="H82" s="153"/>
      <c r="I82" s="154">
        <f t="shared" si="11"/>
        <v>0.7</v>
      </c>
      <c r="J82" s="154">
        <f t="shared" si="11"/>
        <v>0.6</v>
      </c>
      <c r="K82" s="154">
        <f t="shared" si="11"/>
        <v>0.6</v>
      </c>
    </row>
    <row r="83" spans="1:11" ht="79.5" customHeight="1">
      <c r="A83" s="150" t="str">
        <f ca="1">'Приложение 2'!A76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83" s="151" t="s">
        <v>173</v>
      </c>
      <c r="C83" s="151" t="s">
        <v>35</v>
      </c>
      <c r="D83" s="155" t="s">
        <v>77</v>
      </c>
      <c r="E83" s="155" t="s">
        <v>8</v>
      </c>
      <c r="F83" s="155"/>
      <c r="G83" s="155"/>
      <c r="H83" s="153"/>
      <c r="I83" s="154">
        <f t="shared" si="11"/>
        <v>0.7</v>
      </c>
      <c r="J83" s="154">
        <f t="shared" si="11"/>
        <v>0.6</v>
      </c>
      <c r="K83" s="154">
        <f t="shared" si="11"/>
        <v>0.6</v>
      </c>
    </row>
    <row r="84" spans="1:11" ht="27" customHeight="1">
      <c r="A84" s="150" t="str">
        <f ca="1">'Приложение 2'!A84</f>
        <v>Процентные платежи по муниципальному долгу</v>
      </c>
      <c r="B84" s="151" t="s">
        <v>173</v>
      </c>
      <c r="C84" s="151" t="s">
        <v>35</v>
      </c>
      <c r="D84" s="155" t="s">
        <v>77</v>
      </c>
      <c r="E84" s="155" t="s">
        <v>8</v>
      </c>
      <c r="F84" s="155" t="s">
        <v>62</v>
      </c>
      <c r="G84" s="155" t="s">
        <v>186</v>
      </c>
      <c r="H84" s="153"/>
      <c r="I84" s="154">
        <f t="shared" si="11"/>
        <v>0.7</v>
      </c>
      <c r="J84" s="154">
        <f t="shared" si="11"/>
        <v>0.6</v>
      </c>
      <c r="K84" s="154">
        <f t="shared" si="11"/>
        <v>0.6</v>
      </c>
    </row>
    <row r="85" spans="1:11" ht="30" customHeight="1">
      <c r="A85" s="150" t="str">
        <f ca="1">'Приложение 2'!A85</f>
        <v>Обслуживание государственного (муниципального) долга</v>
      </c>
      <c r="B85" s="151" t="s">
        <v>173</v>
      </c>
      <c r="C85" s="151" t="s">
        <v>35</v>
      </c>
      <c r="D85" s="155" t="s">
        <v>77</v>
      </c>
      <c r="E85" s="155" t="s">
        <v>8</v>
      </c>
      <c r="F85" s="155" t="s">
        <v>62</v>
      </c>
      <c r="G85" s="155" t="s">
        <v>186</v>
      </c>
      <c r="H85" s="153" t="s">
        <v>187</v>
      </c>
      <c r="I85" s="154">
        <f t="shared" si="11"/>
        <v>0.7</v>
      </c>
      <c r="J85" s="154">
        <f t="shared" si="11"/>
        <v>0.6</v>
      </c>
      <c r="K85" s="154">
        <f t="shared" si="11"/>
        <v>0.6</v>
      </c>
    </row>
    <row r="86" spans="1:11" ht="17.25" customHeight="1">
      <c r="A86" s="150" t="str">
        <f ca="1">'Приложение 2'!A86</f>
        <v>Обслуживание муниципального долга</v>
      </c>
      <c r="B86" s="151" t="s">
        <v>173</v>
      </c>
      <c r="C86" s="151" t="s">
        <v>35</v>
      </c>
      <c r="D86" s="155" t="s">
        <v>77</v>
      </c>
      <c r="E86" s="155" t="s">
        <v>8</v>
      </c>
      <c r="F86" s="155" t="s">
        <v>62</v>
      </c>
      <c r="G86" s="156" t="s">
        <v>186</v>
      </c>
      <c r="H86" s="153" t="s">
        <v>188</v>
      </c>
      <c r="I86" s="154">
        <f ca="1">'Приложение 2'!J86</f>
        <v>0.7</v>
      </c>
      <c r="J86" s="154">
        <f ca="1">'Приложение 2'!K86</f>
        <v>0.6</v>
      </c>
      <c r="K86" s="154">
        <f ca="1">'Приложение 2'!L86</f>
        <v>0.6</v>
      </c>
    </row>
    <row r="87" spans="1:11">
      <c r="A87" s="128" t="str">
        <f ca="1">'Приложение 2'!A87</f>
        <v>Условно утвержденные расходы</v>
      </c>
      <c r="B87" s="139" t="s">
        <v>142</v>
      </c>
      <c r="C87" s="139"/>
      <c r="D87" s="155"/>
      <c r="E87" s="155"/>
      <c r="F87" s="155"/>
      <c r="G87" s="155"/>
      <c r="H87" s="136"/>
      <c r="I87" s="137"/>
      <c r="J87" s="137">
        <f ca="1">'Приложение 2'!K87</f>
        <v>39.1</v>
      </c>
      <c r="K87" s="137">
        <f ca="1">'Приложение 2'!L87</f>
        <v>80</v>
      </c>
    </row>
    <row r="88" spans="1:11">
      <c r="A88" s="157" t="str">
        <f ca="1">'Приложение 2'!A88</f>
        <v>Условно утвержденные расходы</v>
      </c>
      <c r="B88" s="139" t="s">
        <v>142</v>
      </c>
      <c r="C88" s="139" t="s">
        <v>142</v>
      </c>
      <c r="D88" s="155"/>
      <c r="E88" s="155"/>
      <c r="F88" s="155"/>
      <c r="G88" s="155"/>
      <c r="H88" s="141"/>
      <c r="I88" s="138"/>
      <c r="J88" s="138">
        <f ca="1">'Приложение 2'!K88</f>
        <v>39.1</v>
      </c>
      <c r="K88" s="138">
        <f ca="1">'Приложение 2'!L88</f>
        <v>80</v>
      </c>
    </row>
    <row r="89" spans="1:11" ht="57" customHeight="1">
      <c r="A89" s="128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9" s="139" t="s">
        <v>142</v>
      </c>
      <c r="C89" s="139" t="s">
        <v>142</v>
      </c>
      <c r="D89" s="155" t="s">
        <v>143</v>
      </c>
      <c r="E89" s="155"/>
      <c r="F89" s="155"/>
      <c r="G89" s="155"/>
      <c r="H89" s="141"/>
      <c r="I89" s="138"/>
      <c r="J89" s="138">
        <f ca="1">'Приложение 2'!K89</f>
        <v>39.1</v>
      </c>
      <c r="K89" s="138">
        <f ca="1">'Приложение 2'!L89</f>
        <v>80</v>
      </c>
    </row>
    <row r="90" spans="1:11">
      <c r="A90" s="128" t="str">
        <f ca="1">'Приложение 2'!A90</f>
        <v xml:space="preserve">Высшее должностное лицо </v>
      </c>
      <c r="B90" s="139" t="s">
        <v>142</v>
      </c>
      <c r="C90" s="139" t="s">
        <v>142</v>
      </c>
      <c r="D90" s="155" t="s">
        <v>143</v>
      </c>
      <c r="E90" s="155" t="s">
        <v>8</v>
      </c>
      <c r="F90" s="155"/>
      <c r="G90" s="155"/>
      <c r="H90" s="141"/>
      <c r="I90" s="138"/>
      <c r="J90" s="138">
        <f ca="1">'Приложение 2'!K90</f>
        <v>39.1</v>
      </c>
      <c r="K90" s="138">
        <f ca="1">'Приложение 2'!L90</f>
        <v>80</v>
      </c>
    </row>
    <row r="91" spans="1:11">
      <c r="A91" s="128" t="str">
        <f ca="1">'Приложение 2'!A91</f>
        <v>Условно утвержденные расходы</v>
      </c>
      <c r="B91" s="139" t="s">
        <v>142</v>
      </c>
      <c r="C91" s="139" t="s">
        <v>142</v>
      </c>
      <c r="D91" s="155" t="s">
        <v>143</v>
      </c>
      <c r="E91" s="155" t="s">
        <v>8</v>
      </c>
      <c r="F91" s="155" t="s">
        <v>62</v>
      </c>
      <c r="G91" s="155" t="s">
        <v>144</v>
      </c>
      <c r="H91" s="141"/>
      <c r="I91" s="138"/>
      <c r="J91" s="138">
        <f ca="1">'Приложение 2'!K91</f>
        <v>39.1</v>
      </c>
      <c r="K91" s="138">
        <f ca="1">'Приложение 2'!L91</f>
        <v>80</v>
      </c>
    </row>
    <row r="92" spans="1:11">
      <c r="A92" s="128" t="str">
        <f ca="1">'Приложение 2'!A92</f>
        <v>Иные бюджетные ассигнования</v>
      </c>
      <c r="B92" s="139" t="s">
        <v>142</v>
      </c>
      <c r="C92" s="139" t="s">
        <v>142</v>
      </c>
      <c r="D92" s="155" t="s">
        <v>143</v>
      </c>
      <c r="E92" s="155" t="s">
        <v>8</v>
      </c>
      <c r="F92" s="155" t="s">
        <v>62</v>
      </c>
      <c r="G92" s="155" t="s">
        <v>144</v>
      </c>
      <c r="H92" s="141" t="s">
        <v>68</v>
      </c>
      <c r="I92" s="138"/>
      <c r="J92" s="138">
        <f ca="1">'Приложение 2'!K92</f>
        <v>39.1</v>
      </c>
      <c r="K92" s="138">
        <f ca="1">'Приложение 2'!L92</f>
        <v>80</v>
      </c>
    </row>
    <row r="93" spans="1:11">
      <c r="A93" s="128" t="str">
        <f ca="1">'Приложение 2'!A93</f>
        <v>Резервные средства</v>
      </c>
      <c r="B93" s="139" t="s">
        <v>142</v>
      </c>
      <c r="C93" s="139" t="s">
        <v>142</v>
      </c>
      <c r="D93" s="155" t="s">
        <v>143</v>
      </c>
      <c r="E93" s="155" t="s">
        <v>8</v>
      </c>
      <c r="F93" s="155" t="s">
        <v>62</v>
      </c>
      <c r="G93" s="155" t="s">
        <v>144</v>
      </c>
      <c r="H93" s="141" t="s">
        <v>70</v>
      </c>
      <c r="I93" s="138"/>
      <c r="J93" s="138">
        <f ca="1">'Приложение 2'!K93</f>
        <v>39.1</v>
      </c>
      <c r="K93" s="138">
        <f ca="1">'Приложение 2'!L93</f>
        <v>80</v>
      </c>
    </row>
  </sheetData>
  <autoFilter ref="A1:K93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/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44">
    <cfRule type="expression" dxfId="14" priority="28" stopIfTrue="1">
      <formula>$F44=""</formula>
    </cfRule>
    <cfRule type="expression" dxfId="13" priority="29" stopIfTrue="1">
      <formula>#REF!&lt;&gt;""</formula>
    </cfRule>
    <cfRule type="expression" dxfId="12" priority="30" stopIfTrue="1">
      <formula>AND($G44="",$F44&lt;&gt;"")</formula>
    </cfRule>
  </conditionalFormatting>
  <conditionalFormatting sqref="A44:A45">
    <cfRule type="expression" dxfId="11" priority="1" stopIfTrue="1">
      <formula>$F44=""</formula>
    </cfRule>
    <cfRule type="expression" dxfId="10" priority="2" stopIfTrue="1">
      <formula>#REF!&lt;&gt;""</formula>
    </cfRule>
    <cfRule type="expression" dxfId="9" priority="3" stopIfTrue="1">
      <formula>AND($G44="",$F44&lt;&gt;"")</formula>
    </cfRule>
    <cfRule type="expression" dxfId="5" priority="7" stopIfTrue="1">
      <formula>$F44=""</formula>
    </cfRule>
    <cfRule type="expression" dxfId="4" priority="8" stopIfTrue="1">
      <formula>#REF!&lt;&gt;""</formula>
    </cfRule>
    <cfRule type="expression" dxfId="3" priority="9" stopIfTrue="1">
      <formula>AND($G44="",$F44&lt;&gt;"")</formula>
    </cfRule>
  </conditionalFormatting>
  <conditionalFormatting sqref="B19:C19">
    <cfRule type="expression" dxfId="8" priority="10" stopIfTrue="1">
      <formula>$F19=""</formula>
    </cfRule>
    <cfRule type="expression" dxfId="7" priority="11" stopIfTrue="1">
      <formula>#REF!&lt;&gt;""</formula>
    </cfRule>
    <cfRule type="expression" dxfId="6" priority="12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11"/>
  <sheetViews>
    <sheetView view="pageBreakPreview" topLeftCell="A4" zoomScaleSheetLayoutView="100" workbookViewId="0">
      <selection activeCell="A106" sqref="A106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2" customWidth="1"/>
    <col min="14" max="14" width="15.6640625" bestFit="1" customWidth="1"/>
  </cols>
  <sheetData>
    <row r="1" spans="1:12" ht="313.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1" t="s">
        <v>221</v>
      </c>
      <c r="J1" s="182"/>
      <c r="K1" s="182"/>
      <c r="L1" s="182"/>
    </row>
    <row r="2" spans="1:12" ht="129.75" customHeight="1">
      <c r="A2" s="183" t="s">
        <v>211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4" t="s">
        <v>1</v>
      </c>
      <c r="J3" s="184"/>
      <c r="K3" s="184"/>
      <c r="L3" s="184"/>
    </row>
    <row r="4" spans="1:12" ht="19.5" customHeight="1">
      <c r="A4" s="185" t="s">
        <v>2</v>
      </c>
      <c r="B4" s="185" t="s">
        <v>5</v>
      </c>
      <c r="C4" s="185"/>
      <c r="D4" s="185"/>
      <c r="E4" s="185"/>
      <c r="F4" s="185" t="s">
        <v>22</v>
      </c>
      <c r="G4" s="185" t="s">
        <v>3</v>
      </c>
      <c r="H4" s="185" t="s">
        <v>4</v>
      </c>
      <c r="I4" s="185" t="s">
        <v>21</v>
      </c>
      <c r="J4" s="185" t="s">
        <v>7</v>
      </c>
      <c r="K4" s="185"/>
      <c r="L4" s="185"/>
    </row>
    <row r="5" spans="1:12" ht="14.85" customHeight="1">
      <c r="A5" s="185" t="s">
        <v>0</v>
      </c>
      <c r="B5" s="185" t="s">
        <v>0</v>
      </c>
      <c r="C5" s="185"/>
      <c r="D5" s="185"/>
      <c r="E5" s="185"/>
      <c r="F5" s="185" t="s">
        <v>0</v>
      </c>
      <c r="G5" s="185" t="s">
        <v>0</v>
      </c>
      <c r="H5" s="185" t="s">
        <v>0</v>
      </c>
      <c r="I5" s="185" t="s">
        <v>0</v>
      </c>
      <c r="J5" s="121" t="s">
        <v>181</v>
      </c>
      <c r="K5" s="121" t="s">
        <v>197</v>
      </c>
      <c r="L5" s="121" t="s">
        <v>208</v>
      </c>
    </row>
    <row r="6" spans="1:12" ht="13.7" customHeight="1">
      <c r="A6" s="102" t="s">
        <v>8</v>
      </c>
      <c r="B6" s="102" t="s">
        <v>9</v>
      </c>
      <c r="C6" s="102" t="s">
        <v>10</v>
      </c>
      <c r="D6" s="102" t="s">
        <v>11</v>
      </c>
      <c r="E6" s="102" t="s">
        <v>12</v>
      </c>
      <c r="F6" s="102" t="s">
        <v>13</v>
      </c>
      <c r="G6" s="102" t="s">
        <v>14</v>
      </c>
      <c r="H6" s="102" t="s">
        <v>15</v>
      </c>
      <c r="I6" s="102" t="s">
        <v>16</v>
      </c>
      <c r="J6" s="102" t="s">
        <v>17</v>
      </c>
      <c r="K6" s="102" t="s">
        <v>18</v>
      </c>
      <c r="L6" s="102" t="s">
        <v>20</v>
      </c>
    </row>
    <row r="7" spans="1:12" ht="13.7" customHeight="1">
      <c r="A7" s="164" t="s">
        <v>19</v>
      </c>
      <c r="B7" s="165" t="s">
        <v>0</v>
      </c>
      <c r="C7" s="165" t="s">
        <v>0</v>
      </c>
      <c r="D7" s="165" t="s">
        <v>0</v>
      </c>
      <c r="E7" s="165" t="s">
        <v>0</v>
      </c>
      <c r="F7" s="165" t="s">
        <v>0</v>
      </c>
      <c r="G7" s="165" t="s">
        <v>0</v>
      </c>
      <c r="H7" s="165" t="s">
        <v>0</v>
      </c>
      <c r="I7" s="165" t="s">
        <v>0</v>
      </c>
      <c r="J7" s="166">
        <f>J8+J23+J31+J69</f>
        <v>3910</v>
      </c>
      <c r="K7" s="166">
        <f>K8+K23+K31+K69</f>
        <v>2306.3000000000002</v>
      </c>
      <c r="L7" s="166">
        <f>L8+L23+L31+L69</f>
        <v>2430.1999999999998</v>
      </c>
    </row>
    <row r="8" spans="1:12" ht="90.75" customHeight="1">
      <c r="A8" s="148" t="str">
        <f ca="1">'Приложение 2'!A64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8" s="167" t="s">
        <v>17</v>
      </c>
      <c r="C8" s="167"/>
      <c r="D8" s="167"/>
      <c r="E8" s="167"/>
      <c r="F8" s="136"/>
      <c r="G8" s="168"/>
      <c r="H8" s="168"/>
      <c r="I8" s="168"/>
      <c r="J8" s="169">
        <f>J16+J9</f>
        <v>364.9</v>
      </c>
      <c r="K8" s="169">
        <f>K16+K9</f>
        <v>64.5</v>
      </c>
      <c r="L8" s="169">
        <f>L16+L9</f>
        <v>57.4</v>
      </c>
    </row>
    <row r="9" spans="1:12" ht="29.25" customHeight="1">
      <c r="A9" s="144" t="str">
        <f ca="1">'Приложение 2'!A65</f>
        <v>Основное мероприятия "Благоустройство территории"</v>
      </c>
      <c r="B9" s="167" t="s">
        <v>17</v>
      </c>
      <c r="C9" s="167" t="s">
        <v>78</v>
      </c>
      <c r="D9" s="167" t="s">
        <v>157</v>
      </c>
      <c r="E9" s="167"/>
      <c r="F9" s="134"/>
      <c r="G9" s="170"/>
      <c r="H9" s="170"/>
      <c r="I9" s="170"/>
      <c r="J9" s="169">
        <f>J10</f>
        <v>214.9</v>
      </c>
      <c r="K9" s="169">
        <f>K10</f>
        <v>20</v>
      </c>
      <c r="L9" s="169">
        <f>L10</f>
        <v>20</v>
      </c>
    </row>
    <row r="10" spans="1:12" ht="32.25" customHeight="1">
      <c r="A10" s="144" t="str">
        <f ca="1">'Приложение 2'!A66</f>
        <v xml:space="preserve">Прочие мероприятия по благоустройству </v>
      </c>
      <c r="B10" s="167" t="s">
        <v>17</v>
      </c>
      <c r="C10" s="167" t="s">
        <v>78</v>
      </c>
      <c r="D10" s="167" t="s">
        <v>157</v>
      </c>
      <c r="E10" s="167" t="s">
        <v>158</v>
      </c>
      <c r="F10" s="134"/>
      <c r="G10" s="170"/>
      <c r="H10" s="170"/>
      <c r="I10" s="170"/>
      <c r="J10" s="169">
        <f t="shared" ref="J10:L14" si="0">J11</f>
        <v>214.9</v>
      </c>
      <c r="K10" s="169">
        <f t="shared" si="0"/>
        <v>20</v>
      </c>
      <c r="L10" s="169">
        <f t="shared" si="0"/>
        <v>20</v>
      </c>
    </row>
    <row r="11" spans="1:12" ht="41.25" customHeight="1">
      <c r="A11" s="144" t="str">
        <f>A18</f>
        <v>Закупка товаров, работ и услуг для  обеспечения государственных (муниципальных) нужд</v>
      </c>
      <c r="B11" s="167" t="s">
        <v>17</v>
      </c>
      <c r="C11" s="167" t="s">
        <v>78</v>
      </c>
      <c r="D11" s="167" t="s">
        <v>157</v>
      </c>
      <c r="E11" s="167" t="s">
        <v>158</v>
      </c>
      <c r="F11" s="134" t="s">
        <v>66</v>
      </c>
      <c r="G11" s="170"/>
      <c r="H11" s="170"/>
      <c r="I11" s="170"/>
      <c r="J11" s="169">
        <f t="shared" si="0"/>
        <v>214.9</v>
      </c>
      <c r="K11" s="169">
        <f t="shared" si="0"/>
        <v>20</v>
      </c>
      <c r="L11" s="169">
        <f t="shared" si="0"/>
        <v>20</v>
      </c>
    </row>
    <row r="12" spans="1:12" ht="41.25" customHeight="1">
      <c r="A12" s="144" t="str">
        <f>A19</f>
        <v>Иные закупки товаров, работ и услуг для обеспечения государственных (муниципальных) нужд</v>
      </c>
      <c r="B12" s="167" t="s">
        <v>17</v>
      </c>
      <c r="C12" s="167" t="s">
        <v>78</v>
      </c>
      <c r="D12" s="167" t="s">
        <v>157</v>
      </c>
      <c r="E12" s="167" t="s">
        <v>158</v>
      </c>
      <c r="F12" s="134" t="s">
        <v>67</v>
      </c>
      <c r="G12" s="170"/>
      <c r="H12" s="170"/>
      <c r="I12" s="170"/>
      <c r="J12" s="169">
        <f t="shared" si="0"/>
        <v>214.9</v>
      </c>
      <c r="K12" s="169">
        <f t="shared" si="0"/>
        <v>20</v>
      </c>
      <c r="L12" s="169">
        <f t="shared" si="0"/>
        <v>20</v>
      </c>
    </row>
    <row r="13" spans="1:12" ht="19.5" customHeight="1">
      <c r="A13" s="144" t="str">
        <f>A20</f>
        <v>Жилищно-коммунальное хозяйство</v>
      </c>
      <c r="B13" s="167" t="s">
        <v>17</v>
      </c>
      <c r="C13" s="167" t="s">
        <v>78</v>
      </c>
      <c r="D13" s="167" t="s">
        <v>157</v>
      </c>
      <c r="E13" s="167" t="s">
        <v>158</v>
      </c>
      <c r="F13" s="134" t="s">
        <v>67</v>
      </c>
      <c r="G13" s="170" t="s">
        <v>48</v>
      </c>
      <c r="H13" s="170"/>
      <c r="I13" s="170"/>
      <c r="J13" s="169">
        <f t="shared" si="0"/>
        <v>214.9</v>
      </c>
      <c r="K13" s="169">
        <f t="shared" si="0"/>
        <v>20</v>
      </c>
      <c r="L13" s="169">
        <f t="shared" si="0"/>
        <v>20</v>
      </c>
    </row>
    <row r="14" spans="1:12" ht="15" customHeight="1">
      <c r="A14" s="144" t="str">
        <f>A21</f>
        <v>Благоустройство</v>
      </c>
      <c r="B14" s="167" t="s">
        <v>17</v>
      </c>
      <c r="C14" s="167" t="s">
        <v>78</v>
      </c>
      <c r="D14" s="167" t="s">
        <v>157</v>
      </c>
      <c r="E14" s="167" t="s">
        <v>158</v>
      </c>
      <c r="F14" s="134" t="s">
        <v>67</v>
      </c>
      <c r="G14" s="170" t="s">
        <v>48</v>
      </c>
      <c r="H14" s="170" t="s">
        <v>52</v>
      </c>
      <c r="I14" s="170"/>
      <c r="J14" s="169">
        <f t="shared" si="0"/>
        <v>214.9</v>
      </c>
      <c r="K14" s="169">
        <f t="shared" si="0"/>
        <v>20</v>
      </c>
      <c r="L14" s="169">
        <f t="shared" si="0"/>
        <v>20</v>
      </c>
    </row>
    <row r="15" spans="1:12" ht="51" customHeight="1">
      <c r="A15" s="144" t="str">
        <f>A22</f>
        <v>Администрация Кочуновского сельского поселения Ромодановского муниципального района Республики Мордовия</v>
      </c>
      <c r="B15" s="167" t="s">
        <v>17</v>
      </c>
      <c r="C15" s="167" t="s">
        <v>78</v>
      </c>
      <c r="D15" s="167" t="s">
        <v>157</v>
      </c>
      <c r="E15" s="167" t="s">
        <v>158</v>
      </c>
      <c r="F15" s="134" t="s">
        <v>67</v>
      </c>
      <c r="G15" s="170" t="s">
        <v>48</v>
      </c>
      <c r="H15" s="170" t="s">
        <v>52</v>
      </c>
      <c r="I15" s="170" t="s">
        <v>141</v>
      </c>
      <c r="J15" s="169">
        <f ca="1">'Приложение 2'!J68</f>
        <v>214.9</v>
      </c>
      <c r="K15" s="169">
        <f ca="1">'Приложение 2'!K68</f>
        <v>20</v>
      </c>
      <c r="L15" s="169">
        <f ca="1">'Приложение 2'!L68</f>
        <v>20</v>
      </c>
    </row>
    <row r="16" spans="1:12" ht="27" customHeight="1">
      <c r="A16" s="149" t="str">
        <f ca="1">'Приложение 2'!A69</f>
        <v>Основное мероприятия "Освещение территории сельского поселения"</v>
      </c>
      <c r="B16" s="167" t="s">
        <v>17</v>
      </c>
      <c r="C16" s="167" t="s">
        <v>78</v>
      </c>
      <c r="D16" s="167" t="s">
        <v>175</v>
      </c>
      <c r="E16" s="167"/>
      <c r="F16" s="134"/>
      <c r="G16" s="171"/>
      <c r="H16" s="171"/>
      <c r="I16" s="171"/>
      <c r="J16" s="169">
        <f t="shared" ref="J16:L21" si="1">J17</f>
        <v>150</v>
      </c>
      <c r="K16" s="169">
        <f t="shared" si="1"/>
        <v>44.5</v>
      </c>
      <c r="L16" s="169">
        <f t="shared" si="1"/>
        <v>37.4</v>
      </c>
    </row>
    <row r="17" spans="1:12">
      <c r="A17" s="172" t="s">
        <v>123</v>
      </c>
      <c r="B17" s="167" t="s">
        <v>17</v>
      </c>
      <c r="C17" s="167" t="s">
        <v>78</v>
      </c>
      <c r="D17" s="167" t="s">
        <v>175</v>
      </c>
      <c r="E17" s="167" t="s">
        <v>122</v>
      </c>
      <c r="F17" s="134"/>
      <c r="G17" s="171"/>
      <c r="H17" s="171"/>
      <c r="I17" s="171"/>
      <c r="J17" s="169">
        <f t="shared" si="1"/>
        <v>150</v>
      </c>
      <c r="K17" s="169">
        <f t="shared" si="1"/>
        <v>44.5</v>
      </c>
      <c r="L17" s="169">
        <f t="shared" si="1"/>
        <v>37.4</v>
      </c>
    </row>
    <row r="18" spans="1:12" ht="40.5" customHeight="1">
      <c r="A18" s="144" t="s">
        <v>179</v>
      </c>
      <c r="B18" s="167" t="s">
        <v>17</v>
      </c>
      <c r="C18" s="167" t="s">
        <v>78</v>
      </c>
      <c r="D18" s="167" t="s">
        <v>175</v>
      </c>
      <c r="E18" s="167" t="s">
        <v>122</v>
      </c>
      <c r="F18" s="134" t="s">
        <v>66</v>
      </c>
      <c r="G18" s="171"/>
      <c r="H18" s="171"/>
      <c r="I18" s="171"/>
      <c r="J18" s="169">
        <f t="shared" si="1"/>
        <v>150</v>
      </c>
      <c r="K18" s="169">
        <f t="shared" si="1"/>
        <v>44.5</v>
      </c>
      <c r="L18" s="169">
        <f t="shared" si="1"/>
        <v>37.4</v>
      </c>
    </row>
    <row r="19" spans="1:12" ht="38.25">
      <c r="A19" s="144" t="s">
        <v>44</v>
      </c>
      <c r="B19" s="167" t="s">
        <v>17</v>
      </c>
      <c r="C19" s="167" t="s">
        <v>78</v>
      </c>
      <c r="D19" s="167" t="s">
        <v>175</v>
      </c>
      <c r="E19" s="167" t="s">
        <v>122</v>
      </c>
      <c r="F19" s="134" t="s">
        <v>67</v>
      </c>
      <c r="G19" s="171"/>
      <c r="H19" s="171"/>
      <c r="I19" s="171"/>
      <c r="J19" s="169">
        <f t="shared" si="1"/>
        <v>150</v>
      </c>
      <c r="K19" s="169">
        <f t="shared" si="1"/>
        <v>44.5</v>
      </c>
      <c r="L19" s="169">
        <f t="shared" si="1"/>
        <v>37.4</v>
      </c>
    </row>
    <row r="20" spans="1:12" ht="15.75" customHeight="1">
      <c r="A20" s="144" t="s">
        <v>57</v>
      </c>
      <c r="B20" s="167" t="s">
        <v>17</v>
      </c>
      <c r="C20" s="167" t="s">
        <v>78</v>
      </c>
      <c r="D20" s="167" t="s">
        <v>175</v>
      </c>
      <c r="E20" s="167" t="s">
        <v>122</v>
      </c>
      <c r="F20" s="134" t="s">
        <v>67</v>
      </c>
      <c r="G20" s="170" t="s">
        <v>48</v>
      </c>
      <c r="H20" s="170"/>
      <c r="I20" s="170"/>
      <c r="J20" s="169">
        <f t="shared" si="1"/>
        <v>150</v>
      </c>
      <c r="K20" s="169">
        <f t="shared" si="1"/>
        <v>44.5</v>
      </c>
      <c r="L20" s="169">
        <f t="shared" si="1"/>
        <v>37.4</v>
      </c>
    </row>
    <row r="21" spans="1:12">
      <c r="A21" s="148" t="s">
        <v>63</v>
      </c>
      <c r="B21" s="167" t="s">
        <v>17</v>
      </c>
      <c r="C21" s="167" t="s">
        <v>78</v>
      </c>
      <c r="D21" s="167" t="s">
        <v>175</v>
      </c>
      <c r="E21" s="167" t="s">
        <v>122</v>
      </c>
      <c r="F21" s="134" t="s">
        <v>67</v>
      </c>
      <c r="G21" s="170" t="s">
        <v>48</v>
      </c>
      <c r="H21" s="170" t="s">
        <v>52</v>
      </c>
      <c r="I21" s="170"/>
      <c r="J21" s="169">
        <f t="shared" si="1"/>
        <v>150</v>
      </c>
      <c r="K21" s="169">
        <f t="shared" si="1"/>
        <v>44.5</v>
      </c>
      <c r="L21" s="169">
        <f t="shared" si="1"/>
        <v>37.4</v>
      </c>
    </row>
    <row r="22" spans="1:12" ht="51">
      <c r="A22" s="144" t="s">
        <v>154</v>
      </c>
      <c r="B22" s="167" t="s">
        <v>17</v>
      </c>
      <c r="C22" s="167" t="s">
        <v>78</v>
      </c>
      <c r="D22" s="167" t="s">
        <v>175</v>
      </c>
      <c r="E22" s="167" t="s">
        <v>122</v>
      </c>
      <c r="F22" s="134" t="s">
        <v>67</v>
      </c>
      <c r="G22" s="170" t="s">
        <v>48</v>
      </c>
      <c r="H22" s="170" t="s">
        <v>52</v>
      </c>
      <c r="I22" s="170" t="s">
        <v>141</v>
      </c>
      <c r="J22" s="169">
        <f ca="1">'Приложение 2'!J72</f>
        <v>150</v>
      </c>
      <c r="K22" s="169">
        <f ca="1">'Приложение 2'!K72</f>
        <v>44.5</v>
      </c>
      <c r="L22" s="169">
        <f ca="1">'Приложение 2'!L72</f>
        <v>37.4</v>
      </c>
    </row>
    <row r="23" spans="1:12" ht="88.5" customHeight="1">
      <c r="A23" s="146" t="str">
        <f ca="1">'Приложение 2'!A51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3" s="167" t="s">
        <v>173</v>
      </c>
      <c r="C23" s="167"/>
      <c r="D23" s="167"/>
      <c r="E23" s="167"/>
      <c r="F23" s="136"/>
      <c r="G23" s="171"/>
      <c r="H23" s="161"/>
      <c r="I23" s="171"/>
      <c r="J23" s="166">
        <f t="shared" ref="J23:L29" si="2">J24</f>
        <v>1069</v>
      </c>
      <c r="K23" s="166">
        <f t="shared" si="2"/>
        <v>497</v>
      </c>
      <c r="L23" s="166">
        <f t="shared" si="2"/>
        <v>517</v>
      </c>
    </row>
    <row r="24" spans="1:12" ht="63.75">
      <c r="A24" s="146" t="s">
        <v>155</v>
      </c>
      <c r="B24" s="167" t="s">
        <v>173</v>
      </c>
      <c r="C24" s="167" t="s">
        <v>78</v>
      </c>
      <c r="D24" s="167" t="s">
        <v>35</v>
      </c>
      <c r="E24" s="167"/>
      <c r="F24" s="136"/>
      <c r="G24" s="171"/>
      <c r="H24" s="171"/>
      <c r="I24" s="171"/>
      <c r="J24" s="169">
        <f t="shared" si="2"/>
        <v>1069</v>
      </c>
      <c r="K24" s="169">
        <f t="shared" si="2"/>
        <v>497</v>
      </c>
      <c r="L24" s="169">
        <f t="shared" si="2"/>
        <v>517</v>
      </c>
    </row>
    <row r="25" spans="1:12" ht="295.5" customHeight="1">
      <c r="A25" s="146" t="str">
        <f ca="1">'Приложение 2'!A53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67" t="s">
        <v>173</v>
      </c>
      <c r="C25" s="167" t="s">
        <v>78</v>
      </c>
      <c r="D25" s="167" t="s">
        <v>35</v>
      </c>
      <c r="E25" s="167" t="s">
        <v>205</v>
      </c>
      <c r="F25" s="136"/>
      <c r="G25" s="171"/>
      <c r="H25" s="171"/>
      <c r="I25" s="171"/>
      <c r="J25" s="169">
        <f t="shared" si="2"/>
        <v>1069</v>
      </c>
      <c r="K25" s="169">
        <f t="shared" si="2"/>
        <v>497</v>
      </c>
      <c r="L25" s="169">
        <f t="shared" si="2"/>
        <v>517</v>
      </c>
    </row>
    <row r="26" spans="1:12" ht="38.25" customHeight="1">
      <c r="A26" s="144" t="s">
        <v>178</v>
      </c>
      <c r="B26" s="167" t="s">
        <v>173</v>
      </c>
      <c r="C26" s="167" t="s">
        <v>78</v>
      </c>
      <c r="D26" s="167" t="s">
        <v>35</v>
      </c>
      <c r="E26" s="167" t="s">
        <v>205</v>
      </c>
      <c r="F26" s="136" t="s">
        <v>66</v>
      </c>
      <c r="G26" s="171"/>
      <c r="H26" s="171"/>
      <c r="I26" s="171"/>
      <c r="J26" s="169">
        <f t="shared" si="2"/>
        <v>1069</v>
      </c>
      <c r="K26" s="169">
        <f t="shared" si="2"/>
        <v>497</v>
      </c>
      <c r="L26" s="169">
        <f t="shared" si="2"/>
        <v>517</v>
      </c>
    </row>
    <row r="27" spans="1:12" ht="38.25">
      <c r="A27" s="144" t="s">
        <v>44</v>
      </c>
      <c r="B27" s="167" t="s">
        <v>173</v>
      </c>
      <c r="C27" s="167" t="s">
        <v>78</v>
      </c>
      <c r="D27" s="167" t="s">
        <v>35</v>
      </c>
      <c r="E27" s="167" t="s">
        <v>205</v>
      </c>
      <c r="F27" s="136" t="s">
        <v>67</v>
      </c>
      <c r="G27" s="171"/>
      <c r="H27" s="171"/>
      <c r="I27" s="171"/>
      <c r="J27" s="169">
        <f t="shared" si="2"/>
        <v>1069</v>
      </c>
      <c r="K27" s="169">
        <f t="shared" si="2"/>
        <v>497</v>
      </c>
      <c r="L27" s="169">
        <f t="shared" si="2"/>
        <v>517</v>
      </c>
    </row>
    <row r="28" spans="1:12">
      <c r="A28" s="172" t="s">
        <v>53</v>
      </c>
      <c r="B28" s="167" t="s">
        <v>173</v>
      </c>
      <c r="C28" s="167" t="s">
        <v>78</v>
      </c>
      <c r="D28" s="167" t="s">
        <v>35</v>
      </c>
      <c r="E28" s="167" t="s">
        <v>205</v>
      </c>
      <c r="F28" s="136" t="s">
        <v>67</v>
      </c>
      <c r="G28" s="168" t="s">
        <v>43</v>
      </c>
      <c r="H28" s="168"/>
      <c r="I28" s="168"/>
      <c r="J28" s="169">
        <f t="shared" si="2"/>
        <v>1069</v>
      </c>
      <c r="K28" s="169">
        <f t="shared" si="2"/>
        <v>497</v>
      </c>
      <c r="L28" s="169">
        <f t="shared" si="2"/>
        <v>517</v>
      </c>
    </row>
    <row r="29" spans="1:12" ht="25.5">
      <c r="A29" s="144" t="str">
        <f ca="1">'Приложение 2'!A50</f>
        <v>Дорожное хозяйство (дорожные фонды)</v>
      </c>
      <c r="B29" s="167" t="s">
        <v>173</v>
      </c>
      <c r="C29" s="167" t="s">
        <v>78</v>
      </c>
      <c r="D29" s="167" t="s">
        <v>35</v>
      </c>
      <c r="E29" s="167" t="s">
        <v>205</v>
      </c>
      <c r="F29" s="136" t="s">
        <v>67</v>
      </c>
      <c r="G29" s="168" t="s">
        <v>43</v>
      </c>
      <c r="H29" s="168" t="s">
        <v>56</v>
      </c>
      <c r="I29" s="168"/>
      <c r="J29" s="169">
        <f t="shared" si="2"/>
        <v>1069</v>
      </c>
      <c r="K29" s="169">
        <f t="shared" si="2"/>
        <v>497</v>
      </c>
      <c r="L29" s="169">
        <f t="shared" si="2"/>
        <v>517</v>
      </c>
    </row>
    <row r="30" spans="1:12" ht="51">
      <c r="A30" s="144" t="s">
        <v>154</v>
      </c>
      <c r="B30" s="167" t="s">
        <v>173</v>
      </c>
      <c r="C30" s="167" t="s">
        <v>78</v>
      </c>
      <c r="D30" s="167" t="s">
        <v>35</v>
      </c>
      <c r="E30" s="167" t="s">
        <v>205</v>
      </c>
      <c r="F30" s="136" t="s">
        <v>67</v>
      </c>
      <c r="G30" s="168" t="s">
        <v>43</v>
      </c>
      <c r="H30" s="168" t="s">
        <v>56</v>
      </c>
      <c r="I30" s="168" t="s">
        <v>141</v>
      </c>
      <c r="J30" s="169">
        <f ca="1">'Приложение 2'!J55</f>
        <v>1069</v>
      </c>
      <c r="K30" s="169">
        <f ca="1">'Приложение 2'!K55</f>
        <v>497</v>
      </c>
      <c r="L30" s="169">
        <f ca="1">'Приложение 2'!L55</f>
        <v>517</v>
      </c>
    </row>
    <row r="31" spans="1:12" ht="67.5" customHeight="1">
      <c r="A31" s="144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31" s="167">
        <v>65</v>
      </c>
      <c r="C31" s="167"/>
      <c r="D31" s="167"/>
      <c r="E31" s="167"/>
      <c r="F31" s="134"/>
      <c r="G31" s="171"/>
      <c r="H31" s="171"/>
      <c r="I31" s="171"/>
      <c r="J31" s="169">
        <f>J32+J51</f>
        <v>1995.9</v>
      </c>
      <c r="K31" s="169">
        <f>K32+K51</f>
        <v>1273.2</v>
      </c>
      <c r="L31" s="169">
        <f>L32+L51</f>
        <v>1316.8</v>
      </c>
    </row>
    <row r="32" spans="1:12">
      <c r="A32" s="144" t="s">
        <v>38</v>
      </c>
      <c r="B32" s="167">
        <v>65</v>
      </c>
      <c r="C32" s="167">
        <v>1</v>
      </c>
      <c r="D32" s="167"/>
      <c r="E32" s="167"/>
      <c r="F32" s="134"/>
      <c r="G32" s="171"/>
      <c r="H32" s="171"/>
      <c r="I32" s="171"/>
      <c r="J32" s="169">
        <f>J33+J39+J45</f>
        <v>848.5</v>
      </c>
      <c r="K32" s="169">
        <f>K33+K39</f>
        <v>540</v>
      </c>
      <c r="L32" s="169">
        <f>L33+L39</f>
        <v>538.79999999999995</v>
      </c>
    </row>
    <row r="33" spans="1:12" ht="27.75" customHeight="1">
      <c r="A33" s="144" t="s">
        <v>39</v>
      </c>
      <c r="B33" s="167">
        <v>65</v>
      </c>
      <c r="C33" s="167">
        <v>1</v>
      </c>
      <c r="D33" s="167" t="s">
        <v>62</v>
      </c>
      <c r="E33" s="167" t="s">
        <v>73</v>
      </c>
      <c r="F33" s="134"/>
      <c r="G33" s="171"/>
      <c r="H33" s="171"/>
      <c r="I33" s="171"/>
      <c r="J33" s="169">
        <f>J34</f>
        <v>748.5</v>
      </c>
      <c r="K33" s="169">
        <f t="shared" ref="K33:L37" si="3">K34</f>
        <v>500.9</v>
      </c>
      <c r="L33" s="169">
        <f t="shared" si="3"/>
        <v>458.8</v>
      </c>
    </row>
    <row r="34" spans="1:12" ht="89.25">
      <c r="A34" s="144" t="s">
        <v>40</v>
      </c>
      <c r="B34" s="167">
        <v>65</v>
      </c>
      <c r="C34" s="167">
        <v>1</v>
      </c>
      <c r="D34" s="167" t="s">
        <v>62</v>
      </c>
      <c r="E34" s="167" t="s">
        <v>73</v>
      </c>
      <c r="F34" s="134" t="s">
        <v>64</v>
      </c>
      <c r="G34" s="171"/>
      <c r="H34" s="171"/>
      <c r="I34" s="171"/>
      <c r="J34" s="169">
        <f>J35</f>
        <v>748.5</v>
      </c>
      <c r="K34" s="169">
        <f t="shared" si="3"/>
        <v>500.9</v>
      </c>
      <c r="L34" s="169">
        <f t="shared" si="3"/>
        <v>458.8</v>
      </c>
    </row>
    <row r="35" spans="1:12" ht="38.25">
      <c r="A35" s="144" t="s">
        <v>41</v>
      </c>
      <c r="B35" s="167">
        <v>65</v>
      </c>
      <c r="C35" s="167">
        <v>1</v>
      </c>
      <c r="D35" s="167" t="s">
        <v>62</v>
      </c>
      <c r="E35" s="167" t="s">
        <v>73</v>
      </c>
      <c r="F35" s="134" t="s">
        <v>65</v>
      </c>
      <c r="G35" s="171"/>
      <c r="H35" s="171"/>
      <c r="I35" s="171"/>
      <c r="J35" s="169">
        <f>J36</f>
        <v>748.5</v>
      </c>
      <c r="K35" s="169">
        <f t="shared" si="3"/>
        <v>500.9</v>
      </c>
      <c r="L35" s="169">
        <f t="shared" si="3"/>
        <v>458.8</v>
      </c>
    </row>
    <row r="36" spans="1:12">
      <c r="A36" s="144" t="s">
        <v>34</v>
      </c>
      <c r="B36" s="167">
        <v>65</v>
      </c>
      <c r="C36" s="167">
        <v>1</v>
      </c>
      <c r="D36" s="167" t="s">
        <v>62</v>
      </c>
      <c r="E36" s="167" t="s">
        <v>73</v>
      </c>
      <c r="F36" s="134" t="s">
        <v>65</v>
      </c>
      <c r="G36" s="168" t="s">
        <v>35</v>
      </c>
      <c r="H36" s="168"/>
      <c r="I36" s="168"/>
      <c r="J36" s="169">
        <f>J37</f>
        <v>748.5</v>
      </c>
      <c r="K36" s="169">
        <f t="shared" si="3"/>
        <v>500.9</v>
      </c>
      <c r="L36" s="169">
        <f t="shared" si="3"/>
        <v>458.8</v>
      </c>
    </row>
    <row r="37" spans="1:12" ht="51">
      <c r="A37" s="128" t="s">
        <v>36</v>
      </c>
      <c r="B37" s="167">
        <v>65</v>
      </c>
      <c r="C37" s="167">
        <v>1</v>
      </c>
      <c r="D37" s="167" t="s">
        <v>62</v>
      </c>
      <c r="E37" s="167" t="s">
        <v>73</v>
      </c>
      <c r="F37" s="134" t="s">
        <v>65</v>
      </c>
      <c r="G37" s="168" t="s">
        <v>35</v>
      </c>
      <c r="H37" s="168" t="s">
        <v>37</v>
      </c>
      <c r="I37" s="168"/>
      <c r="J37" s="169">
        <f>J38</f>
        <v>748.5</v>
      </c>
      <c r="K37" s="169">
        <f t="shared" si="3"/>
        <v>500.9</v>
      </c>
      <c r="L37" s="169">
        <f t="shared" si="3"/>
        <v>458.8</v>
      </c>
    </row>
    <row r="38" spans="1:12" ht="51">
      <c r="A38" s="144" t="s">
        <v>154</v>
      </c>
      <c r="B38" s="167">
        <v>65</v>
      </c>
      <c r="C38" s="167">
        <v>1</v>
      </c>
      <c r="D38" s="167" t="s">
        <v>62</v>
      </c>
      <c r="E38" s="167" t="s">
        <v>73</v>
      </c>
      <c r="F38" s="134" t="s">
        <v>65</v>
      </c>
      <c r="G38" s="168" t="s">
        <v>35</v>
      </c>
      <c r="H38" s="168" t="s">
        <v>37</v>
      </c>
      <c r="I38" s="168" t="s">
        <v>141</v>
      </c>
      <c r="J38" s="169">
        <f ca="1">'Приложение 2'!J14</f>
        <v>748.5</v>
      </c>
      <c r="K38" s="169">
        <f ca="1">'Приложение 2'!K14</f>
        <v>500.9</v>
      </c>
      <c r="L38" s="169">
        <f ca="1">'Приложение 2'!L14</f>
        <v>458.8</v>
      </c>
    </row>
    <row r="39" spans="1:12">
      <c r="A39" s="144" t="str">
        <f ca="1">'Приложение 3'!A91</f>
        <v>Условно утвержденные расходы</v>
      </c>
      <c r="B39" s="167" t="s">
        <v>143</v>
      </c>
      <c r="C39" s="167" t="s">
        <v>8</v>
      </c>
      <c r="D39" s="167" t="s">
        <v>62</v>
      </c>
      <c r="E39" s="167" t="s">
        <v>144</v>
      </c>
      <c r="F39" s="134"/>
      <c r="G39" s="168"/>
      <c r="H39" s="168"/>
      <c r="I39" s="168"/>
      <c r="J39" s="169"/>
      <c r="K39" s="169">
        <f t="shared" ref="K39:L43" si="4">K40</f>
        <v>39.1</v>
      </c>
      <c r="L39" s="169">
        <f t="shared" si="4"/>
        <v>80</v>
      </c>
    </row>
    <row r="40" spans="1:12">
      <c r="A40" s="144" t="str">
        <f ca="1">'Приложение 3'!A92</f>
        <v>Иные бюджетные ассигнования</v>
      </c>
      <c r="B40" s="167" t="s">
        <v>143</v>
      </c>
      <c r="C40" s="167" t="s">
        <v>8</v>
      </c>
      <c r="D40" s="167" t="s">
        <v>62</v>
      </c>
      <c r="E40" s="167" t="s">
        <v>144</v>
      </c>
      <c r="F40" s="134" t="s">
        <v>68</v>
      </c>
      <c r="G40" s="168"/>
      <c r="H40" s="168"/>
      <c r="I40" s="168"/>
      <c r="J40" s="169"/>
      <c r="K40" s="169">
        <f t="shared" si="4"/>
        <v>39.1</v>
      </c>
      <c r="L40" s="169">
        <f t="shared" si="4"/>
        <v>80</v>
      </c>
    </row>
    <row r="41" spans="1:12">
      <c r="A41" s="144" t="str">
        <f ca="1">'Приложение 3'!A93</f>
        <v>Резервные средства</v>
      </c>
      <c r="B41" s="167" t="s">
        <v>143</v>
      </c>
      <c r="C41" s="167" t="s">
        <v>8</v>
      </c>
      <c r="D41" s="167" t="s">
        <v>62</v>
      </c>
      <c r="E41" s="167" t="s">
        <v>144</v>
      </c>
      <c r="F41" s="134" t="s">
        <v>70</v>
      </c>
      <c r="G41" s="168"/>
      <c r="H41" s="168"/>
      <c r="I41" s="168"/>
      <c r="J41" s="169"/>
      <c r="K41" s="169">
        <f t="shared" si="4"/>
        <v>39.1</v>
      </c>
      <c r="L41" s="169">
        <f t="shared" si="4"/>
        <v>80</v>
      </c>
    </row>
    <row r="42" spans="1:12">
      <c r="A42" s="144" t="str">
        <f ca="1">'Приложение 3'!A87</f>
        <v>Условно утвержденные расходы</v>
      </c>
      <c r="B42" s="167" t="s">
        <v>143</v>
      </c>
      <c r="C42" s="167" t="s">
        <v>8</v>
      </c>
      <c r="D42" s="167" t="s">
        <v>62</v>
      </c>
      <c r="E42" s="167" t="s">
        <v>144</v>
      </c>
      <c r="F42" s="134" t="s">
        <v>70</v>
      </c>
      <c r="G42" s="168" t="s">
        <v>142</v>
      </c>
      <c r="H42" s="168"/>
      <c r="I42" s="168"/>
      <c r="J42" s="169"/>
      <c r="K42" s="169">
        <f t="shared" si="4"/>
        <v>39.1</v>
      </c>
      <c r="L42" s="169">
        <f t="shared" si="4"/>
        <v>80</v>
      </c>
    </row>
    <row r="43" spans="1:12">
      <c r="A43" s="144" t="str">
        <f ca="1">'Приложение 3'!A88</f>
        <v>Условно утвержденные расходы</v>
      </c>
      <c r="B43" s="167" t="s">
        <v>143</v>
      </c>
      <c r="C43" s="167" t="s">
        <v>8</v>
      </c>
      <c r="D43" s="167" t="s">
        <v>62</v>
      </c>
      <c r="E43" s="167" t="s">
        <v>144</v>
      </c>
      <c r="F43" s="134" t="s">
        <v>70</v>
      </c>
      <c r="G43" s="168" t="s">
        <v>142</v>
      </c>
      <c r="H43" s="168" t="s">
        <v>142</v>
      </c>
      <c r="I43" s="168"/>
      <c r="J43" s="169"/>
      <c r="K43" s="169">
        <f t="shared" si="4"/>
        <v>39.1</v>
      </c>
      <c r="L43" s="169">
        <f t="shared" si="4"/>
        <v>80</v>
      </c>
    </row>
    <row r="44" spans="1:12" ht="51">
      <c r="A44" s="144" t="s">
        <v>154</v>
      </c>
      <c r="B44" s="167" t="s">
        <v>143</v>
      </c>
      <c r="C44" s="167" t="s">
        <v>8</v>
      </c>
      <c r="D44" s="167" t="s">
        <v>62</v>
      </c>
      <c r="E44" s="167" t="s">
        <v>144</v>
      </c>
      <c r="F44" s="134" t="s">
        <v>70</v>
      </c>
      <c r="G44" s="168" t="s">
        <v>142</v>
      </c>
      <c r="H44" s="168" t="s">
        <v>142</v>
      </c>
      <c r="I44" s="168" t="s">
        <v>141</v>
      </c>
      <c r="J44" s="169"/>
      <c r="K44" s="169">
        <f ca="1">'Приложение 3'!J93</f>
        <v>39.1</v>
      </c>
      <c r="L44" s="169">
        <f ca="1">'Приложение 3'!K93</f>
        <v>80</v>
      </c>
    </row>
    <row r="45" spans="1:12" ht="78" customHeight="1">
      <c r="A45" s="144" t="str">
        <f ca="1"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67" t="s">
        <v>143</v>
      </c>
      <c r="C45" s="167" t="s">
        <v>8</v>
      </c>
      <c r="D45" s="167" t="s">
        <v>62</v>
      </c>
      <c r="E45" s="167" t="s">
        <v>204</v>
      </c>
      <c r="F45" s="134"/>
      <c r="G45" s="168"/>
      <c r="H45" s="168"/>
      <c r="I45" s="168"/>
      <c r="J45" s="169">
        <f>J46</f>
        <v>100</v>
      </c>
      <c r="K45" s="169"/>
      <c r="L45" s="169"/>
    </row>
    <row r="46" spans="1:12" ht="90" customHeight="1">
      <c r="A46" s="144" t="str">
        <f>A34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67" t="s">
        <v>143</v>
      </c>
      <c r="C46" s="167" t="s">
        <v>8</v>
      </c>
      <c r="D46" s="167" t="s">
        <v>62</v>
      </c>
      <c r="E46" s="167" t="s">
        <v>204</v>
      </c>
      <c r="F46" s="134" t="s">
        <v>64</v>
      </c>
      <c r="G46" s="168"/>
      <c r="H46" s="168"/>
      <c r="I46" s="168"/>
      <c r="J46" s="169">
        <f>J47</f>
        <v>100</v>
      </c>
      <c r="K46" s="169"/>
      <c r="L46" s="169"/>
    </row>
    <row r="47" spans="1:12" ht="44.25" customHeight="1">
      <c r="A47" s="144" t="str">
        <f>A35</f>
        <v>Расходы на выплаты персоналу государственных (муниципальных) органов</v>
      </c>
      <c r="B47" s="167" t="s">
        <v>143</v>
      </c>
      <c r="C47" s="167" t="s">
        <v>8</v>
      </c>
      <c r="D47" s="167" t="s">
        <v>62</v>
      </c>
      <c r="E47" s="167" t="s">
        <v>204</v>
      </c>
      <c r="F47" s="134" t="s">
        <v>65</v>
      </c>
      <c r="G47" s="168"/>
      <c r="H47" s="168"/>
      <c r="I47" s="168"/>
      <c r="J47" s="169">
        <f>J48</f>
        <v>100</v>
      </c>
      <c r="K47" s="169"/>
      <c r="L47" s="169"/>
    </row>
    <row r="48" spans="1:12">
      <c r="A48" s="144" t="str">
        <f>A36</f>
        <v>Общегосударственные вопросы</v>
      </c>
      <c r="B48" s="167" t="s">
        <v>143</v>
      </c>
      <c r="C48" s="167" t="s">
        <v>8</v>
      </c>
      <c r="D48" s="167" t="s">
        <v>62</v>
      </c>
      <c r="E48" s="167" t="s">
        <v>204</v>
      </c>
      <c r="F48" s="134" t="s">
        <v>65</v>
      </c>
      <c r="G48" s="168" t="s">
        <v>35</v>
      </c>
      <c r="H48" s="168"/>
      <c r="I48" s="168"/>
      <c r="J48" s="169">
        <f>J49</f>
        <v>100</v>
      </c>
      <c r="K48" s="169"/>
      <c r="L48" s="169"/>
    </row>
    <row r="49" spans="1:12" ht="51" customHeight="1">
      <c r="A49" s="144" t="str">
        <f>A37</f>
        <v>Функционирование высшего должностного лица субъекта Российской Федерации и муниципального образования</v>
      </c>
      <c r="B49" s="167" t="s">
        <v>143</v>
      </c>
      <c r="C49" s="167" t="s">
        <v>8</v>
      </c>
      <c r="D49" s="167" t="s">
        <v>62</v>
      </c>
      <c r="E49" s="167" t="s">
        <v>204</v>
      </c>
      <c r="F49" s="134" t="s">
        <v>65</v>
      </c>
      <c r="G49" s="168" t="s">
        <v>35</v>
      </c>
      <c r="H49" s="168" t="s">
        <v>37</v>
      </c>
      <c r="I49" s="168"/>
      <c r="J49" s="169">
        <f>J50</f>
        <v>100</v>
      </c>
      <c r="K49" s="169"/>
      <c r="L49" s="169"/>
    </row>
    <row r="50" spans="1:12" ht="51.75" customHeight="1">
      <c r="A50" s="144" t="str">
        <f>A44</f>
        <v>Администрация Кочуновского сельского поселения Ромодановского муниципального района Республики Мордовия</v>
      </c>
      <c r="B50" s="167" t="s">
        <v>143</v>
      </c>
      <c r="C50" s="167" t="s">
        <v>8</v>
      </c>
      <c r="D50" s="167" t="s">
        <v>62</v>
      </c>
      <c r="E50" s="167" t="s">
        <v>204</v>
      </c>
      <c r="F50" s="134" t="s">
        <v>65</v>
      </c>
      <c r="G50" s="168" t="s">
        <v>35</v>
      </c>
      <c r="H50" s="168" t="s">
        <v>37</v>
      </c>
      <c r="I50" s="168" t="s">
        <v>141</v>
      </c>
      <c r="J50" s="169">
        <f ca="1">'Приложение 2'!J17</f>
        <v>100</v>
      </c>
      <c r="K50" s="169"/>
      <c r="L50" s="169"/>
    </row>
    <row r="51" spans="1:12" ht="39" customHeight="1">
      <c r="A51" s="128" t="str">
        <f ca="1">'Приложение 2'!A20</f>
        <v>Расходы в рамках обеспечения деятельности Администрации Кочуновского сельского поселения</v>
      </c>
      <c r="B51" s="167">
        <v>65</v>
      </c>
      <c r="C51" s="167">
        <v>2</v>
      </c>
      <c r="D51" s="167"/>
      <c r="E51" s="167"/>
      <c r="F51" s="136"/>
      <c r="G51" s="171"/>
      <c r="H51" s="171"/>
      <c r="I51" s="171"/>
      <c r="J51" s="169">
        <f>J52+J58</f>
        <v>1147.4000000000001</v>
      </c>
      <c r="K51" s="169">
        <f>K52+K58</f>
        <v>733.2</v>
      </c>
      <c r="L51" s="169">
        <f>L52+L58</f>
        <v>778</v>
      </c>
    </row>
    <row r="52" spans="1:12" ht="38.25">
      <c r="A52" s="144" t="s">
        <v>45</v>
      </c>
      <c r="B52" s="167">
        <v>65</v>
      </c>
      <c r="C52" s="167">
        <v>2</v>
      </c>
      <c r="D52" s="167" t="s">
        <v>62</v>
      </c>
      <c r="E52" s="167" t="s">
        <v>74</v>
      </c>
      <c r="F52" s="136"/>
      <c r="G52" s="171"/>
      <c r="H52" s="171"/>
      <c r="I52" s="171"/>
      <c r="J52" s="169">
        <f t="shared" ref="J52:L56" si="5">J53</f>
        <v>782.2</v>
      </c>
      <c r="K52" s="169">
        <f t="shared" si="5"/>
        <v>606.70000000000005</v>
      </c>
      <c r="L52" s="169">
        <f t="shared" si="5"/>
        <v>650</v>
      </c>
    </row>
    <row r="53" spans="1:12" ht="89.25">
      <c r="A53" s="144" t="s">
        <v>40</v>
      </c>
      <c r="B53" s="167">
        <v>65</v>
      </c>
      <c r="C53" s="167">
        <v>2</v>
      </c>
      <c r="D53" s="167" t="s">
        <v>62</v>
      </c>
      <c r="E53" s="167" t="s">
        <v>74</v>
      </c>
      <c r="F53" s="136" t="s">
        <v>64</v>
      </c>
      <c r="G53" s="171"/>
      <c r="H53" s="171"/>
      <c r="I53" s="171"/>
      <c r="J53" s="169">
        <f t="shared" si="5"/>
        <v>782.2</v>
      </c>
      <c r="K53" s="169">
        <f t="shared" si="5"/>
        <v>606.70000000000005</v>
      </c>
      <c r="L53" s="169">
        <f t="shared" si="5"/>
        <v>650</v>
      </c>
    </row>
    <row r="54" spans="1:12" ht="38.25">
      <c r="A54" s="144" t="s">
        <v>41</v>
      </c>
      <c r="B54" s="167">
        <v>65</v>
      </c>
      <c r="C54" s="167">
        <v>2</v>
      </c>
      <c r="D54" s="167" t="s">
        <v>62</v>
      </c>
      <c r="E54" s="167" t="s">
        <v>74</v>
      </c>
      <c r="F54" s="136" t="s">
        <v>65</v>
      </c>
      <c r="G54" s="171"/>
      <c r="H54" s="171"/>
      <c r="I54" s="171"/>
      <c r="J54" s="169">
        <f t="shared" si="5"/>
        <v>782.2</v>
      </c>
      <c r="K54" s="169">
        <f t="shared" si="5"/>
        <v>606.70000000000005</v>
      </c>
      <c r="L54" s="169">
        <f t="shared" si="5"/>
        <v>650</v>
      </c>
    </row>
    <row r="55" spans="1:12" ht="19.5" customHeight="1">
      <c r="A55" s="144" t="s">
        <v>34</v>
      </c>
      <c r="B55" s="167">
        <v>65</v>
      </c>
      <c r="C55" s="167">
        <v>2</v>
      </c>
      <c r="D55" s="167" t="s">
        <v>62</v>
      </c>
      <c r="E55" s="167" t="s">
        <v>74</v>
      </c>
      <c r="F55" s="136" t="s">
        <v>65</v>
      </c>
      <c r="G55" s="168" t="s">
        <v>35</v>
      </c>
      <c r="H55" s="168"/>
      <c r="I55" s="168"/>
      <c r="J55" s="169">
        <f t="shared" si="5"/>
        <v>782.2</v>
      </c>
      <c r="K55" s="169">
        <f t="shared" si="5"/>
        <v>606.70000000000005</v>
      </c>
      <c r="L55" s="169">
        <f t="shared" si="5"/>
        <v>650</v>
      </c>
    </row>
    <row r="56" spans="1:12" ht="78.75" customHeight="1">
      <c r="A56" s="128" t="s">
        <v>42</v>
      </c>
      <c r="B56" s="167">
        <v>65</v>
      </c>
      <c r="C56" s="167">
        <v>2</v>
      </c>
      <c r="D56" s="167" t="s">
        <v>62</v>
      </c>
      <c r="E56" s="167" t="s">
        <v>74</v>
      </c>
      <c r="F56" s="136" t="s">
        <v>65</v>
      </c>
      <c r="G56" s="168" t="s">
        <v>35</v>
      </c>
      <c r="H56" s="168" t="s">
        <v>43</v>
      </c>
      <c r="I56" s="168"/>
      <c r="J56" s="169">
        <f t="shared" si="5"/>
        <v>782.2</v>
      </c>
      <c r="K56" s="169">
        <f t="shared" si="5"/>
        <v>606.70000000000005</v>
      </c>
      <c r="L56" s="169">
        <f t="shared" si="5"/>
        <v>650</v>
      </c>
    </row>
    <row r="57" spans="1:12" ht="51">
      <c r="A57" s="144" t="s">
        <v>154</v>
      </c>
      <c r="B57" s="167">
        <v>65</v>
      </c>
      <c r="C57" s="167">
        <v>2</v>
      </c>
      <c r="D57" s="167" t="s">
        <v>62</v>
      </c>
      <c r="E57" s="167" t="s">
        <v>74</v>
      </c>
      <c r="F57" s="136" t="s">
        <v>65</v>
      </c>
      <c r="G57" s="168" t="s">
        <v>35</v>
      </c>
      <c r="H57" s="168" t="s">
        <v>43</v>
      </c>
      <c r="I57" s="168" t="s">
        <v>141</v>
      </c>
      <c r="J57" s="169">
        <f ca="1">'Приложение 2'!J23</f>
        <v>782.2</v>
      </c>
      <c r="K57" s="169">
        <f ca="1">'Приложение 2'!K23</f>
        <v>606.70000000000005</v>
      </c>
      <c r="L57" s="169">
        <f ca="1">'Приложение 2'!L23</f>
        <v>650</v>
      </c>
    </row>
    <row r="58" spans="1:12" ht="39.75" customHeight="1">
      <c r="A58" s="144" t="str">
        <f ca="1">'Приложение 2'!A24</f>
        <v>Расходы на обеспечение выполнения функций органов местного самоуправления</v>
      </c>
      <c r="B58" s="167">
        <v>65</v>
      </c>
      <c r="C58" s="167">
        <v>2</v>
      </c>
      <c r="D58" s="167" t="s">
        <v>62</v>
      </c>
      <c r="E58" s="167" t="s">
        <v>75</v>
      </c>
      <c r="F58" s="136"/>
      <c r="G58" s="168"/>
      <c r="H58" s="168"/>
      <c r="I58" s="168"/>
      <c r="J58" s="169">
        <f>J59+J64</f>
        <v>365.2</v>
      </c>
      <c r="K58" s="169">
        <f>K59+K64</f>
        <v>126.5</v>
      </c>
      <c r="L58" s="169">
        <f>L59+L64</f>
        <v>128</v>
      </c>
    </row>
    <row r="59" spans="1:12" ht="45.75" customHeight="1">
      <c r="A59" s="144" t="s">
        <v>179</v>
      </c>
      <c r="B59" s="167">
        <v>65</v>
      </c>
      <c r="C59" s="167">
        <v>2</v>
      </c>
      <c r="D59" s="167" t="s">
        <v>62</v>
      </c>
      <c r="E59" s="167" t="s">
        <v>75</v>
      </c>
      <c r="F59" s="136" t="s">
        <v>66</v>
      </c>
      <c r="G59" s="171"/>
      <c r="H59" s="171"/>
      <c r="I59" s="171"/>
      <c r="J59" s="169">
        <f t="shared" ref="J59:L62" si="6">J60</f>
        <v>363.2</v>
      </c>
      <c r="K59" s="169">
        <f t="shared" si="6"/>
        <v>124.5</v>
      </c>
      <c r="L59" s="169">
        <f t="shared" si="6"/>
        <v>126</v>
      </c>
    </row>
    <row r="60" spans="1:12" ht="38.25">
      <c r="A60" s="144" t="s">
        <v>44</v>
      </c>
      <c r="B60" s="167">
        <v>65</v>
      </c>
      <c r="C60" s="167">
        <v>2</v>
      </c>
      <c r="D60" s="167" t="s">
        <v>62</v>
      </c>
      <c r="E60" s="167" t="s">
        <v>75</v>
      </c>
      <c r="F60" s="136" t="s">
        <v>67</v>
      </c>
      <c r="G60" s="171"/>
      <c r="H60" s="171"/>
      <c r="I60" s="171"/>
      <c r="J60" s="169">
        <f t="shared" si="6"/>
        <v>363.2</v>
      </c>
      <c r="K60" s="169">
        <f t="shared" si="6"/>
        <v>124.5</v>
      </c>
      <c r="L60" s="169">
        <f t="shared" si="6"/>
        <v>126</v>
      </c>
    </row>
    <row r="61" spans="1:12" ht="16.5" customHeight="1">
      <c r="A61" s="144" t="s">
        <v>34</v>
      </c>
      <c r="B61" s="167">
        <v>65</v>
      </c>
      <c r="C61" s="167">
        <v>2</v>
      </c>
      <c r="D61" s="167" t="s">
        <v>62</v>
      </c>
      <c r="E61" s="167" t="s">
        <v>75</v>
      </c>
      <c r="F61" s="136" t="s">
        <v>67</v>
      </c>
      <c r="G61" s="168" t="s">
        <v>35</v>
      </c>
      <c r="H61" s="168"/>
      <c r="I61" s="168"/>
      <c r="J61" s="169">
        <f t="shared" si="6"/>
        <v>363.2</v>
      </c>
      <c r="K61" s="169">
        <f t="shared" si="6"/>
        <v>124.5</v>
      </c>
      <c r="L61" s="169">
        <f t="shared" si="6"/>
        <v>126</v>
      </c>
    </row>
    <row r="62" spans="1:12" ht="77.25" customHeight="1">
      <c r="A62" s="128" t="s">
        <v>42</v>
      </c>
      <c r="B62" s="167">
        <v>65</v>
      </c>
      <c r="C62" s="167">
        <v>2</v>
      </c>
      <c r="D62" s="167" t="s">
        <v>62</v>
      </c>
      <c r="E62" s="167" t="s">
        <v>75</v>
      </c>
      <c r="F62" s="136" t="s">
        <v>67</v>
      </c>
      <c r="G62" s="168" t="s">
        <v>35</v>
      </c>
      <c r="H62" s="168" t="s">
        <v>43</v>
      </c>
      <c r="I62" s="168"/>
      <c r="J62" s="169">
        <f t="shared" si="6"/>
        <v>363.2</v>
      </c>
      <c r="K62" s="169">
        <f t="shared" si="6"/>
        <v>124.5</v>
      </c>
      <c r="L62" s="169">
        <f t="shared" si="6"/>
        <v>126</v>
      </c>
    </row>
    <row r="63" spans="1:12" ht="51">
      <c r="A63" s="144" t="s">
        <v>154</v>
      </c>
      <c r="B63" s="167">
        <v>65</v>
      </c>
      <c r="C63" s="167">
        <v>2</v>
      </c>
      <c r="D63" s="167" t="s">
        <v>62</v>
      </c>
      <c r="E63" s="167" t="s">
        <v>75</v>
      </c>
      <c r="F63" s="136" t="s">
        <v>67</v>
      </c>
      <c r="G63" s="168" t="s">
        <v>35</v>
      </c>
      <c r="H63" s="168" t="s">
        <v>43</v>
      </c>
      <c r="I63" s="168" t="s">
        <v>141</v>
      </c>
      <c r="J63" s="169">
        <f ca="1">'Приложение 2'!J26</f>
        <v>363.2</v>
      </c>
      <c r="K63" s="169">
        <f ca="1">'Приложение 2'!K26</f>
        <v>124.5</v>
      </c>
      <c r="L63" s="169">
        <f ca="1">'Приложение 2'!L26</f>
        <v>126</v>
      </c>
    </row>
    <row r="64" spans="1:12">
      <c r="A64" s="144" t="s">
        <v>46</v>
      </c>
      <c r="B64" s="167">
        <v>65</v>
      </c>
      <c r="C64" s="167">
        <v>2</v>
      </c>
      <c r="D64" s="167" t="s">
        <v>62</v>
      </c>
      <c r="E64" s="167" t="s">
        <v>75</v>
      </c>
      <c r="F64" s="136" t="s">
        <v>68</v>
      </c>
      <c r="G64" s="171"/>
      <c r="H64" s="171"/>
      <c r="I64" s="171"/>
      <c r="J64" s="169">
        <f t="shared" ref="J64:L67" si="7">J65</f>
        <v>2</v>
      </c>
      <c r="K64" s="169">
        <f t="shared" si="7"/>
        <v>2</v>
      </c>
      <c r="L64" s="169">
        <f t="shared" si="7"/>
        <v>2</v>
      </c>
    </row>
    <row r="65" spans="1:12" ht="25.5">
      <c r="A65" s="144" t="s">
        <v>47</v>
      </c>
      <c r="B65" s="167">
        <v>65</v>
      </c>
      <c r="C65" s="167">
        <v>2</v>
      </c>
      <c r="D65" s="167" t="s">
        <v>62</v>
      </c>
      <c r="E65" s="167" t="s">
        <v>75</v>
      </c>
      <c r="F65" s="136" t="s">
        <v>69</v>
      </c>
      <c r="G65" s="171"/>
      <c r="H65" s="171"/>
      <c r="I65" s="171"/>
      <c r="J65" s="169">
        <f t="shared" si="7"/>
        <v>2</v>
      </c>
      <c r="K65" s="169">
        <f t="shared" si="7"/>
        <v>2</v>
      </c>
      <c r="L65" s="169">
        <f t="shared" si="7"/>
        <v>2</v>
      </c>
    </row>
    <row r="66" spans="1:12">
      <c r="A66" s="144" t="s">
        <v>34</v>
      </c>
      <c r="B66" s="167">
        <v>65</v>
      </c>
      <c r="C66" s="167">
        <v>2</v>
      </c>
      <c r="D66" s="167" t="s">
        <v>62</v>
      </c>
      <c r="E66" s="167" t="s">
        <v>75</v>
      </c>
      <c r="F66" s="136" t="s">
        <v>69</v>
      </c>
      <c r="G66" s="168" t="s">
        <v>35</v>
      </c>
      <c r="H66" s="168"/>
      <c r="I66" s="168"/>
      <c r="J66" s="169">
        <f t="shared" si="7"/>
        <v>2</v>
      </c>
      <c r="K66" s="169">
        <f t="shared" si="7"/>
        <v>2</v>
      </c>
      <c r="L66" s="169">
        <f t="shared" si="7"/>
        <v>2</v>
      </c>
    </row>
    <row r="67" spans="1:12" ht="76.5" customHeight="1">
      <c r="A67" s="128" t="s">
        <v>42</v>
      </c>
      <c r="B67" s="167">
        <v>65</v>
      </c>
      <c r="C67" s="167">
        <v>2</v>
      </c>
      <c r="D67" s="167" t="s">
        <v>62</v>
      </c>
      <c r="E67" s="167" t="s">
        <v>75</v>
      </c>
      <c r="F67" s="136" t="s">
        <v>69</v>
      </c>
      <c r="G67" s="168" t="s">
        <v>35</v>
      </c>
      <c r="H67" s="168" t="s">
        <v>43</v>
      </c>
      <c r="I67" s="168"/>
      <c r="J67" s="169">
        <f t="shared" si="7"/>
        <v>2</v>
      </c>
      <c r="K67" s="169">
        <f t="shared" si="7"/>
        <v>2</v>
      </c>
      <c r="L67" s="169">
        <f t="shared" si="7"/>
        <v>2</v>
      </c>
    </row>
    <row r="68" spans="1:12" ht="51">
      <c r="A68" s="144" t="s">
        <v>154</v>
      </c>
      <c r="B68" s="167">
        <v>65</v>
      </c>
      <c r="C68" s="167">
        <v>2</v>
      </c>
      <c r="D68" s="167" t="s">
        <v>62</v>
      </c>
      <c r="E68" s="167" t="s">
        <v>75</v>
      </c>
      <c r="F68" s="136" t="s">
        <v>69</v>
      </c>
      <c r="G68" s="168" t="s">
        <v>35</v>
      </c>
      <c r="H68" s="168" t="s">
        <v>43</v>
      </c>
      <c r="I68" s="168" t="s">
        <v>141</v>
      </c>
      <c r="J68" s="169">
        <f ca="1">'Приложение 2'!J28</f>
        <v>2</v>
      </c>
      <c r="K68" s="169">
        <f ca="1">'Приложение 2'!K28</f>
        <v>2</v>
      </c>
      <c r="L68" s="169">
        <f ca="1">'Приложение 2'!L28</f>
        <v>2</v>
      </c>
    </row>
    <row r="69" spans="1:12" ht="65.25" customHeight="1">
      <c r="A69" s="144" t="str">
        <f ca="1">'Приложение 2'!A75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69" s="167" t="s">
        <v>77</v>
      </c>
      <c r="C69" s="167"/>
      <c r="D69" s="167"/>
      <c r="E69" s="167"/>
      <c r="F69" s="136"/>
      <c r="G69" s="168"/>
      <c r="H69" s="168"/>
      <c r="I69" s="168"/>
      <c r="J69" s="169">
        <f>J70</f>
        <v>480.20000000000005</v>
      </c>
      <c r="K69" s="169">
        <f>K70</f>
        <v>471.6</v>
      </c>
      <c r="L69" s="169">
        <f>L70</f>
        <v>539</v>
      </c>
    </row>
    <row r="70" spans="1:12" ht="75" customHeight="1">
      <c r="A70" s="144" t="str">
        <f ca="1">'Приложение 2'!A76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0" s="167" t="s">
        <v>77</v>
      </c>
      <c r="C70" s="167" t="s">
        <v>8</v>
      </c>
      <c r="D70" s="167"/>
      <c r="E70" s="167"/>
      <c r="F70" s="136"/>
      <c r="G70" s="168"/>
      <c r="H70" s="168"/>
      <c r="I70" s="168"/>
      <c r="J70" s="169">
        <f>J71+J77+J83+J106+J95+J89</f>
        <v>480.20000000000005</v>
      </c>
      <c r="K70" s="169">
        <f>K71+K77+K106+K83+K95</f>
        <v>471.6</v>
      </c>
      <c r="L70" s="169">
        <f>L71+L77+L106+L83+L95</f>
        <v>539</v>
      </c>
    </row>
    <row r="71" spans="1:12" ht="28.5" customHeight="1">
      <c r="A71" s="144" t="str">
        <f ca="1">'Приложение 2'!A77</f>
        <v>Доплаты к пенсиям муниципальных служащих Республики Мордовия</v>
      </c>
      <c r="B71" s="167" t="s">
        <v>77</v>
      </c>
      <c r="C71" s="167" t="s">
        <v>8</v>
      </c>
      <c r="D71" s="167" t="s">
        <v>62</v>
      </c>
      <c r="E71" s="167" t="s">
        <v>80</v>
      </c>
      <c r="F71" s="136"/>
      <c r="G71" s="168"/>
      <c r="H71" s="168"/>
      <c r="I71" s="168"/>
      <c r="J71" s="169">
        <f t="shared" ref="J71:L75" si="8">J72</f>
        <v>221.3</v>
      </c>
      <c r="K71" s="169">
        <f t="shared" si="8"/>
        <v>221.3</v>
      </c>
      <c r="L71" s="169">
        <f t="shared" si="8"/>
        <v>221.3</v>
      </c>
    </row>
    <row r="72" spans="1:12" ht="27" customHeight="1">
      <c r="A72" s="144" t="str">
        <f ca="1">'Приложение 2'!A78</f>
        <v>Социальное обеспечение и иные выплаты населению</v>
      </c>
      <c r="B72" s="167" t="s">
        <v>77</v>
      </c>
      <c r="C72" s="167" t="s">
        <v>8</v>
      </c>
      <c r="D72" s="167" t="s">
        <v>62</v>
      </c>
      <c r="E72" s="167" t="s">
        <v>80</v>
      </c>
      <c r="F72" s="136" t="s">
        <v>71</v>
      </c>
      <c r="G72" s="168"/>
      <c r="H72" s="168"/>
      <c r="I72" s="168"/>
      <c r="J72" s="169">
        <f t="shared" si="8"/>
        <v>221.3</v>
      </c>
      <c r="K72" s="169">
        <f t="shared" si="8"/>
        <v>221.3</v>
      </c>
      <c r="L72" s="169">
        <f t="shared" si="8"/>
        <v>221.3</v>
      </c>
    </row>
    <row r="73" spans="1:12" ht="30" customHeight="1">
      <c r="A73" s="144" t="str">
        <f ca="1">'Приложение 2'!A79</f>
        <v>Публичные нормативные социальные выплаты гражданам</v>
      </c>
      <c r="B73" s="167" t="s">
        <v>77</v>
      </c>
      <c r="C73" s="167" t="s">
        <v>8</v>
      </c>
      <c r="D73" s="167" t="s">
        <v>62</v>
      </c>
      <c r="E73" s="167" t="s">
        <v>80</v>
      </c>
      <c r="F73" s="136" t="s">
        <v>72</v>
      </c>
      <c r="G73" s="168"/>
      <c r="H73" s="168"/>
      <c r="I73" s="168"/>
      <c r="J73" s="169">
        <f t="shared" si="8"/>
        <v>221.3</v>
      </c>
      <c r="K73" s="169">
        <f t="shared" si="8"/>
        <v>221.3</v>
      </c>
      <c r="L73" s="169">
        <f t="shared" si="8"/>
        <v>221.3</v>
      </c>
    </row>
    <row r="74" spans="1:12" ht="14.25" customHeight="1">
      <c r="A74" s="144" t="str">
        <f ca="1">'Приложение 2'!A73</f>
        <v>Социальная политика</v>
      </c>
      <c r="B74" s="167" t="s">
        <v>77</v>
      </c>
      <c r="C74" s="167" t="s">
        <v>8</v>
      </c>
      <c r="D74" s="167" t="s">
        <v>62</v>
      </c>
      <c r="E74" s="167" t="s">
        <v>80</v>
      </c>
      <c r="F74" s="136" t="s">
        <v>72</v>
      </c>
      <c r="G74" s="168" t="s">
        <v>17</v>
      </c>
      <c r="H74" s="168"/>
      <c r="I74" s="168"/>
      <c r="J74" s="169">
        <f t="shared" si="8"/>
        <v>221.3</v>
      </c>
      <c r="K74" s="169">
        <f t="shared" si="8"/>
        <v>221.3</v>
      </c>
      <c r="L74" s="169">
        <f t="shared" si="8"/>
        <v>221.3</v>
      </c>
    </row>
    <row r="75" spans="1:12">
      <c r="A75" s="144" t="str">
        <f ca="1">'Приложение 2'!A74</f>
        <v xml:space="preserve"> Пенсионное обеспечение</v>
      </c>
      <c r="B75" s="167" t="s">
        <v>77</v>
      </c>
      <c r="C75" s="167" t="s">
        <v>8</v>
      </c>
      <c r="D75" s="167" t="s">
        <v>62</v>
      </c>
      <c r="E75" s="167" t="s">
        <v>80</v>
      </c>
      <c r="F75" s="136" t="s">
        <v>72</v>
      </c>
      <c r="G75" s="168" t="s">
        <v>17</v>
      </c>
      <c r="H75" s="168" t="s">
        <v>35</v>
      </c>
      <c r="I75" s="168"/>
      <c r="J75" s="169">
        <f ca="1">'Приложение 2'!J79</f>
        <v>221.3</v>
      </c>
      <c r="K75" s="169">
        <f t="shared" si="8"/>
        <v>221.3</v>
      </c>
      <c r="L75" s="169">
        <f t="shared" si="8"/>
        <v>221.3</v>
      </c>
    </row>
    <row r="76" spans="1:12" ht="51" customHeight="1">
      <c r="A76" s="144" t="str">
        <f ca="1">A68</f>
        <v>Администрация Кочуновского сельского поселения Ромодановского муниципального района Республики Мордовия</v>
      </c>
      <c r="B76" s="167" t="s">
        <v>77</v>
      </c>
      <c r="C76" s="167" t="s">
        <v>8</v>
      </c>
      <c r="D76" s="167" t="s">
        <v>62</v>
      </c>
      <c r="E76" s="167" t="s">
        <v>80</v>
      </c>
      <c r="F76" s="136" t="s">
        <v>72</v>
      </c>
      <c r="G76" s="168" t="s">
        <v>17</v>
      </c>
      <c r="H76" s="168" t="s">
        <v>35</v>
      </c>
      <c r="I76" s="168" t="s">
        <v>141</v>
      </c>
      <c r="J76" s="169">
        <f ca="1">'Приложение 2'!J79</f>
        <v>221.3</v>
      </c>
      <c r="K76" s="169">
        <f ca="1">'Приложение 2'!K79</f>
        <v>221.3</v>
      </c>
      <c r="L76" s="169">
        <f ca="1">'Приложение 2'!L79</f>
        <v>221.3</v>
      </c>
    </row>
    <row r="77" spans="1:12" ht="61.5" customHeight="1">
      <c r="A77" s="144" t="str">
        <f ca="1">'Приложение 2'!A37</f>
        <v>Резервный фонд администрации Кочуновского сельского поселения Ромодановского муниципального района Республики Мордовия</v>
      </c>
      <c r="B77" s="167" t="s">
        <v>77</v>
      </c>
      <c r="C77" s="167" t="s">
        <v>8</v>
      </c>
      <c r="D77" s="167" t="s">
        <v>62</v>
      </c>
      <c r="E77" s="167" t="s">
        <v>79</v>
      </c>
      <c r="F77" s="136"/>
      <c r="G77" s="168"/>
      <c r="H77" s="168"/>
      <c r="I77" s="168"/>
      <c r="J77" s="169">
        <f t="shared" ref="J77:L81" si="9">J78</f>
        <v>5</v>
      </c>
      <c r="K77" s="169">
        <f t="shared" si="9"/>
        <v>5</v>
      </c>
      <c r="L77" s="169">
        <f t="shared" si="9"/>
        <v>5</v>
      </c>
    </row>
    <row r="78" spans="1:12">
      <c r="A78" s="144" t="str">
        <f ca="1">'Приложение 2'!A38</f>
        <v>Иные бюджетные ассигнования</v>
      </c>
      <c r="B78" s="167" t="s">
        <v>77</v>
      </c>
      <c r="C78" s="167" t="s">
        <v>8</v>
      </c>
      <c r="D78" s="167" t="s">
        <v>62</v>
      </c>
      <c r="E78" s="167" t="s">
        <v>79</v>
      </c>
      <c r="F78" s="136" t="s">
        <v>68</v>
      </c>
      <c r="G78" s="168"/>
      <c r="H78" s="168"/>
      <c r="I78" s="168"/>
      <c r="J78" s="169">
        <f t="shared" si="9"/>
        <v>5</v>
      </c>
      <c r="K78" s="169">
        <f t="shared" si="9"/>
        <v>5</v>
      </c>
      <c r="L78" s="169">
        <f t="shared" si="9"/>
        <v>5</v>
      </c>
    </row>
    <row r="79" spans="1:12">
      <c r="A79" s="144" t="str">
        <f ca="1">'Приложение 2'!A39</f>
        <v>Резервные средства</v>
      </c>
      <c r="B79" s="167" t="s">
        <v>77</v>
      </c>
      <c r="C79" s="167" t="s">
        <v>8</v>
      </c>
      <c r="D79" s="167" t="s">
        <v>62</v>
      </c>
      <c r="E79" s="167" t="s">
        <v>79</v>
      </c>
      <c r="F79" s="136" t="s">
        <v>70</v>
      </c>
      <c r="G79" s="168"/>
      <c r="H79" s="168"/>
      <c r="I79" s="168"/>
      <c r="J79" s="169">
        <f t="shared" si="9"/>
        <v>5</v>
      </c>
      <c r="K79" s="169">
        <f t="shared" si="9"/>
        <v>5</v>
      </c>
      <c r="L79" s="169">
        <f t="shared" si="9"/>
        <v>5</v>
      </c>
    </row>
    <row r="80" spans="1:12">
      <c r="A80" s="144" t="str">
        <f ca="1">'Приложение 2'!A8</f>
        <v>Общегосударственные вопросы</v>
      </c>
      <c r="B80" s="167" t="s">
        <v>77</v>
      </c>
      <c r="C80" s="167" t="s">
        <v>8</v>
      </c>
      <c r="D80" s="167" t="s">
        <v>62</v>
      </c>
      <c r="E80" s="167" t="s">
        <v>79</v>
      </c>
      <c r="F80" s="136" t="s">
        <v>70</v>
      </c>
      <c r="G80" s="168" t="s">
        <v>35</v>
      </c>
      <c r="H80" s="168"/>
      <c r="I80" s="168"/>
      <c r="J80" s="169">
        <f t="shared" si="9"/>
        <v>5</v>
      </c>
      <c r="K80" s="169">
        <f t="shared" si="9"/>
        <v>5</v>
      </c>
      <c r="L80" s="169">
        <f t="shared" si="9"/>
        <v>5</v>
      </c>
    </row>
    <row r="81" spans="1:12">
      <c r="A81" s="144" t="str">
        <f ca="1">'Приложение 2'!A34</f>
        <v xml:space="preserve">Резервные фонды </v>
      </c>
      <c r="B81" s="167" t="s">
        <v>77</v>
      </c>
      <c r="C81" s="167" t="s">
        <v>8</v>
      </c>
      <c r="D81" s="167" t="s">
        <v>62</v>
      </c>
      <c r="E81" s="167" t="s">
        <v>79</v>
      </c>
      <c r="F81" s="136" t="s">
        <v>70</v>
      </c>
      <c r="G81" s="168" t="s">
        <v>35</v>
      </c>
      <c r="H81" s="168" t="s">
        <v>18</v>
      </c>
      <c r="I81" s="168"/>
      <c r="J81" s="169">
        <f t="shared" si="9"/>
        <v>5</v>
      </c>
      <c r="K81" s="169">
        <f t="shared" si="9"/>
        <v>5</v>
      </c>
      <c r="L81" s="169">
        <f t="shared" si="9"/>
        <v>5</v>
      </c>
    </row>
    <row r="82" spans="1:12" ht="50.25" customHeight="1">
      <c r="A82" s="144" t="str">
        <f ca="1">A76</f>
        <v>Администрация Кочуновского сельского поселения Ромодановского муниципального района Республики Мордовия</v>
      </c>
      <c r="B82" s="167" t="s">
        <v>77</v>
      </c>
      <c r="C82" s="167" t="s">
        <v>8</v>
      </c>
      <c r="D82" s="167" t="s">
        <v>62</v>
      </c>
      <c r="E82" s="167" t="s">
        <v>79</v>
      </c>
      <c r="F82" s="136" t="s">
        <v>70</v>
      </c>
      <c r="G82" s="168" t="s">
        <v>35</v>
      </c>
      <c r="H82" s="168" t="s">
        <v>18</v>
      </c>
      <c r="I82" s="168" t="s">
        <v>141</v>
      </c>
      <c r="J82" s="169">
        <f ca="1">'Приложение 2'!J39</f>
        <v>5</v>
      </c>
      <c r="K82" s="169">
        <f ca="1">'Приложение 2'!K39</f>
        <v>5</v>
      </c>
      <c r="L82" s="169">
        <f ca="1">'Приложение 2'!L39</f>
        <v>5</v>
      </c>
    </row>
    <row r="83" spans="1:12" ht="30" customHeight="1">
      <c r="A83" s="144" t="str">
        <f ca="1">'Приложение 2'!A84</f>
        <v>Процентные платежи по муниципальному долгу</v>
      </c>
      <c r="B83" s="167" t="s">
        <v>77</v>
      </c>
      <c r="C83" s="167" t="s">
        <v>8</v>
      </c>
      <c r="D83" s="167" t="s">
        <v>62</v>
      </c>
      <c r="E83" s="167" t="s">
        <v>186</v>
      </c>
      <c r="F83" s="136"/>
      <c r="G83" s="168"/>
      <c r="H83" s="168"/>
      <c r="I83" s="168"/>
      <c r="J83" s="169">
        <f t="shared" ref="J83:L87" si="10">J84</f>
        <v>0.7</v>
      </c>
      <c r="K83" s="169">
        <f t="shared" si="10"/>
        <v>0.6</v>
      </c>
      <c r="L83" s="169">
        <f t="shared" si="10"/>
        <v>0.6</v>
      </c>
    </row>
    <row r="84" spans="1:12" ht="30" customHeight="1">
      <c r="A84" s="144" t="str">
        <f ca="1">'Приложение 2'!A85</f>
        <v>Обслуживание государственного (муниципального) долга</v>
      </c>
      <c r="B84" s="167" t="s">
        <v>77</v>
      </c>
      <c r="C84" s="167" t="s">
        <v>8</v>
      </c>
      <c r="D84" s="167" t="s">
        <v>62</v>
      </c>
      <c r="E84" s="167" t="s">
        <v>186</v>
      </c>
      <c r="F84" s="136" t="s">
        <v>187</v>
      </c>
      <c r="G84" s="168"/>
      <c r="H84" s="168"/>
      <c r="I84" s="168"/>
      <c r="J84" s="169">
        <f t="shared" si="10"/>
        <v>0.7</v>
      </c>
      <c r="K84" s="169">
        <f t="shared" si="10"/>
        <v>0.6</v>
      </c>
      <c r="L84" s="169">
        <f t="shared" si="10"/>
        <v>0.6</v>
      </c>
    </row>
    <row r="85" spans="1:12" ht="16.5" customHeight="1">
      <c r="A85" s="144" t="str">
        <f ca="1">'Приложение 2'!A86</f>
        <v>Обслуживание муниципального долга</v>
      </c>
      <c r="B85" s="167" t="s">
        <v>77</v>
      </c>
      <c r="C85" s="167" t="s">
        <v>8</v>
      </c>
      <c r="D85" s="167" t="s">
        <v>62</v>
      </c>
      <c r="E85" s="167" t="s">
        <v>186</v>
      </c>
      <c r="F85" s="136" t="s">
        <v>188</v>
      </c>
      <c r="G85" s="168"/>
      <c r="H85" s="168"/>
      <c r="I85" s="168"/>
      <c r="J85" s="169">
        <f t="shared" si="10"/>
        <v>0.7</v>
      </c>
      <c r="K85" s="169">
        <f t="shared" si="10"/>
        <v>0.6</v>
      </c>
      <c r="L85" s="169">
        <f t="shared" si="10"/>
        <v>0.6</v>
      </c>
    </row>
    <row r="86" spans="1:12" ht="15" customHeight="1">
      <c r="A86" s="144" t="str">
        <f ca="1">'Приложение 2'!A8</f>
        <v>Общегосударственные вопросы</v>
      </c>
      <c r="B86" s="167" t="s">
        <v>77</v>
      </c>
      <c r="C86" s="167" t="s">
        <v>8</v>
      </c>
      <c r="D86" s="167" t="s">
        <v>62</v>
      </c>
      <c r="E86" s="167" t="s">
        <v>186</v>
      </c>
      <c r="F86" s="136" t="s">
        <v>188</v>
      </c>
      <c r="G86" s="168" t="s">
        <v>35</v>
      </c>
      <c r="H86" s="168"/>
      <c r="I86" s="168"/>
      <c r="J86" s="169">
        <f t="shared" si="10"/>
        <v>0.7</v>
      </c>
      <c r="K86" s="169">
        <f t="shared" si="10"/>
        <v>0.6</v>
      </c>
      <c r="L86" s="169">
        <f t="shared" si="10"/>
        <v>0.6</v>
      </c>
    </row>
    <row r="87" spans="1:12" ht="24.75" customHeight="1">
      <c r="A87" s="144" t="str">
        <f ca="1">'Приложение 2'!A80</f>
        <v>Обслуживание государственного (муниципального)долга</v>
      </c>
      <c r="B87" s="167" t="s">
        <v>77</v>
      </c>
      <c r="C87" s="167" t="s">
        <v>8</v>
      </c>
      <c r="D87" s="167" t="s">
        <v>62</v>
      </c>
      <c r="E87" s="167" t="s">
        <v>186</v>
      </c>
      <c r="F87" s="136" t="s">
        <v>188</v>
      </c>
      <c r="G87" s="168" t="s">
        <v>35</v>
      </c>
      <c r="H87" s="168" t="s">
        <v>173</v>
      </c>
      <c r="I87" s="168"/>
      <c r="J87" s="169">
        <f t="shared" si="10"/>
        <v>0.7</v>
      </c>
      <c r="K87" s="169">
        <f t="shared" si="10"/>
        <v>0.6</v>
      </c>
      <c r="L87" s="169">
        <f t="shared" si="10"/>
        <v>0.6</v>
      </c>
    </row>
    <row r="88" spans="1:12" ht="50.25" customHeight="1">
      <c r="A88" s="144" t="str">
        <f ca="1">A82</f>
        <v>Администрация Кочуновского сельского поселения Ромодановского муниципального района Республики Мордовия</v>
      </c>
      <c r="B88" s="167" t="s">
        <v>77</v>
      </c>
      <c r="C88" s="167" t="s">
        <v>8</v>
      </c>
      <c r="D88" s="167" t="s">
        <v>62</v>
      </c>
      <c r="E88" s="167" t="s">
        <v>186</v>
      </c>
      <c r="F88" s="136" t="s">
        <v>188</v>
      </c>
      <c r="G88" s="168" t="s">
        <v>35</v>
      </c>
      <c r="H88" s="168" t="s">
        <v>173</v>
      </c>
      <c r="I88" s="168" t="s">
        <v>141</v>
      </c>
      <c r="J88" s="169">
        <f ca="1">'Приложение 2'!J86</f>
        <v>0.7</v>
      </c>
      <c r="K88" s="169">
        <f ca="1">'Приложение 2'!K86</f>
        <v>0.6</v>
      </c>
      <c r="L88" s="169">
        <f ca="1">'Приложение 2'!L86</f>
        <v>0.6</v>
      </c>
    </row>
    <row r="89" spans="1:12" ht="27.75" customHeight="1">
      <c r="A89" s="144" t="str">
        <f ca="1">'Приложение 2'!A59</f>
        <v>Мероприятия по землеустройству и землепользованию</v>
      </c>
      <c r="B89" s="167" t="s">
        <v>77</v>
      </c>
      <c r="C89" s="167" t="s">
        <v>8</v>
      </c>
      <c r="D89" s="167" t="s">
        <v>62</v>
      </c>
      <c r="E89" s="167" t="s">
        <v>216</v>
      </c>
      <c r="F89" s="136"/>
      <c r="G89" s="168"/>
      <c r="H89" s="168"/>
      <c r="I89" s="168"/>
      <c r="J89" s="169">
        <f>J90</f>
        <v>35</v>
      </c>
      <c r="K89" s="169"/>
      <c r="L89" s="169"/>
    </row>
    <row r="90" spans="1:12" ht="39" customHeight="1">
      <c r="A90" s="144" t="str">
        <f ca="1">'Приложение 2'!A67</f>
        <v>Закупка товаров, работ и услуг для обеспечения государственных (муниципальных) нужд</v>
      </c>
      <c r="B90" s="167" t="s">
        <v>77</v>
      </c>
      <c r="C90" s="167" t="s">
        <v>8</v>
      </c>
      <c r="D90" s="167" t="s">
        <v>62</v>
      </c>
      <c r="E90" s="167" t="s">
        <v>216</v>
      </c>
      <c r="F90" s="136" t="s">
        <v>66</v>
      </c>
      <c r="G90" s="168"/>
      <c r="H90" s="168"/>
      <c r="I90" s="168"/>
      <c r="J90" s="169">
        <f>J91</f>
        <v>35</v>
      </c>
      <c r="K90" s="169"/>
      <c r="L90" s="169"/>
    </row>
    <row r="91" spans="1:12" ht="41.25" customHeight="1">
      <c r="A91" s="144" t="str">
        <f ca="1">'Приложение 2'!A68</f>
        <v>Иные закупки товаров, работ и услуг для обеспечения государственных (муниципальных) нужд</v>
      </c>
      <c r="B91" s="167" t="s">
        <v>77</v>
      </c>
      <c r="C91" s="167" t="s">
        <v>8</v>
      </c>
      <c r="D91" s="167" t="s">
        <v>62</v>
      </c>
      <c r="E91" s="167" t="s">
        <v>216</v>
      </c>
      <c r="F91" s="136" t="s">
        <v>67</v>
      </c>
      <c r="G91" s="168"/>
      <c r="H91" s="168"/>
      <c r="I91" s="168"/>
      <c r="J91" s="169">
        <f>J92</f>
        <v>35</v>
      </c>
      <c r="K91" s="169"/>
      <c r="L91" s="169"/>
    </row>
    <row r="92" spans="1:12" ht="19.5" customHeight="1">
      <c r="A92" s="144" t="str">
        <f ca="1">'Приложение 2'!A49</f>
        <v>Национальная экономика</v>
      </c>
      <c r="B92" s="167" t="s">
        <v>77</v>
      </c>
      <c r="C92" s="167" t="s">
        <v>8</v>
      </c>
      <c r="D92" s="167" t="s">
        <v>62</v>
      </c>
      <c r="E92" s="167" t="s">
        <v>216</v>
      </c>
      <c r="F92" s="136" t="s">
        <v>67</v>
      </c>
      <c r="G92" s="168" t="s">
        <v>43</v>
      </c>
      <c r="H92" s="168"/>
      <c r="I92" s="168"/>
      <c r="J92" s="169">
        <f>J93</f>
        <v>35</v>
      </c>
      <c r="K92" s="169"/>
      <c r="L92" s="169"/>
    </row>
    <row r="93" spans="1:12" ht="28.5" customHeight="1">
      <c r="A93" s="144" t="str">
        <f ca="1">'Приложение 2'!A56</f>
        <v>Другие вопросы в облости национальной экономики</v>
      </c>
      <c r="B93" s="167" t="s">
        <v>77</v>
      </c>
      <c r="C93" s="167" t="s">
        <v>8</v>
      </c>
      <c r="D93" s="167" t="s">
        <v>62</v>
      </c>
      <c r="E93" s="167" t="s">
        <v>216</v>
      </c>
      <c r="F93" s="136" t="s">
        <v>67</v>
      </c>
      <c r="G93" s="168" t="s">
        <v>43</v>
      </c>
      <c r="H93" s="168" t="s">
        <v>20</v>
      </c>
      <c r="I93" s="168"/>
      <c r="J93" s="169">
        <f>J94</f>
        <v>35</v>
      </c>
      <c r="K93" s="169"/>
      <c r="L93" s="169"/>
    </row>
    <row r="94" spans="1:12" ht="51.75" customHeight="1">
      <c r="A94" s="144" t="str">
        <f ca="1">A88</f>
        <v>Администрация Кочуновского сельского поселения Ромодановского муниципального района Республики Мордовия</v>
      </c>
      <c r="B94" s="167" t="s">
        <v>77</v>
      </c>
      <c r="C94" s="167" t="s">
        <v>8</v>
      </c>
      <c r="D94" s="167" t="s">
        <v>62</v>
      </c>
      <c r="E94" s="167" t="s">
        <v>216</v>
      </c>
      <c r="F94" s="136" t="s">
        <v>67</v>
      </c>
      <c r="G94" s="168" t="s">
        <v>43</v>
      </c>
      <c r="H94" s="168" t="s">
        <v>20</v>
      </c>
      <c r="I94" s="168" t="s">
        <v>141</v>
      </c>
      <c r="J94" s="169">
        <f ca="1">'Приложение 2'!J61</f>
        <v>35</v>
      </c>
      <c r="K94" s="169"/>
      <c r="L94" s="169"/>
    </row>
    <row r="95" spans="1:12" ht="77.25" customHeight="1">
      <c r="A95" s="144" t="str">
        <f ca="1">'Приложение 2'!A44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95" s="167" t="s">
        <v>77</v>
      </c>
      <c r="C95" s="167" t="s">
        <v>8</v>
      </c>
      <c r="D95" s="167" t="s">
        <v>62</v>
      </c>
      <c r="E95" s="167" t="s">
        <v>121</v>
      </c>
      <c r="F95" s="136"/>
      <c r="G95" s="168"/>
      <c r="H95" s="168"/>
      <c r="I95" s="168"/>
      <c r="J95" s="169">
        <f>J96+J101</f>
        <v>217.4</v>
      </c>
      <c r="K95" s="169">
        <f>K96+K101</f>
        <v>243.8</v>
      </c>
      <c r="L95" s="169">
        <f>L96+L101</f>
        <v>311.2</v>
      </c>
    </row>
    <row r="96" spans="1:12" ht="91.5" customHeight="1">
      <c r="A96" s="144" t="str">
        <f ca="1">'Приложение 2'!A45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6" s="167" t="s">
        <v>77</v>
      </c>
      <c r="C96" s="167" t="s">
        <v>8</v>
      </c>
      <c r="D96" s="167" t="s">
        <v>62</v>
      </c>
      <c r="E96" s="167" t="s">
        <v>121</v>
      </c>
      <c r="F96" s="136" t="s">
        <v>64</v>
      </c>
      <c r="G96" s="168"/>
      <c r="H96" s="168"/>
      <c r="I96" s="168"/>
      <c r="J96" s="169">
        <f t="shared" ref="J96:L99" si="11">J97</f>
        <v>214.4</v>
      </c>
      <c r="K96" s="169">
        <f t="shared" si="11"/>
        <v>240.8</v>
      </c>
      <c r="L96" s="169">
        <f t="shared" si="11"/>
        <v>308.2</v>
      </c>
    </row>
    <row r="97" spans="1:12" ht="39" customHeight="1">
      <c r="A97" s="144" t="str">
        <f ca="1">'Приложение 2'!A46</f>
        <v>Расходы на выплаты персоналу государственных (муниципальных) органов</v>
      </c>
      <c r="B97" s="167" t="s">
        <v>77</v>
      </c>
      <c r="C97" s="167" t="s">
        <v>8</v>
      </c>
      <c r="D97" s="167" t="s">
        <v>62</v>
      </c>
      <c r="E97" s="167" t="s">
        <v>121</v>
      </c>
      <c r="F97" s="136" t="s">
        <v>65</v>
      </c>
      <c r="G97" s="168"/>
      <c r="H97" s="168"/>
      <c r="I97" s="168"/>
      <c r="J97" s="169">
        <f t="shared" si="11"/>
        <v>214.4</v>
      </c>
      <c r="K97" s="169">
        <f t="shared" si="11"/>
        <v>240.8</v>
      </c>
      <c r="L97" s="169">
        <f t="shared" si="11"/>
        <v>308.2</v>
      </c>
    </row>
    <row r="98" spans="1:12" ht="18.75" customHeight="1">
      <c r="A98" s="144" t="str">
        <f>A103</f>
        <v>Национальная оборона</v>
      </c>
      <c r="B98" s="167" t="s">
        <v>77</v>
      </c>
      <c r="C98" s="167" t="s">
        <v>8</v>
      </c>
      <c r="D98" s="167" t="s">
        <v>62</v>
      </c>
      <c r="E98" s="167" t="s">
        <v>121</v>
      </c>
      <c r="F98" s="136" t="s">
        <v>65</v>
      </c>
      <c r="G98" s="168" t="s">
        <v>37</v>
      </c>
      <c r="H98" s="168"/>
      <c r="I98" s="168"/>
      <c r="J98" s="169">
        <f t="shared" si="11"/>
        <v>214.4</v>
      </c>
      <c r="K98" s="169">
        <f t="shared" si="11"/>
        <v>240.8</v>
      </c>
      <c r="L98" s="169">
        <f t="shared" si="11"/>
        <v>308.2</v>
      </c>
    </row>
    <row r="99" spans="1:12" ht="27.75" customHeight="1">
      <c r="A99" s="144" t="str">
        <f>A104</f>
        <v>Мобилизационная и вневойсковая подготовка</v>
      </c>
      <c r="B99" s="167" t="s">
        <v>77</v>
      </c>
      <c r="C99" s="167" t="s">
        <v>8</v>
      </c>
      <c r="D99" s="167" t="s">
        <v>62</v>
      </c>
      <c r="E99" s="167" t="s">
        <v>121</v>
      </c>
      <c r="F99" s="136" t="s">
        <v>65</v>
      </c>
      <c r="G99" s="168" t="s">
        <v>37</v>
      </c>
      <c r="H99" s="168" t="s">
        <v>52</v>
      </c>
      <c r="I99" s="168"/>
      <c r="J99" s="169">
        <f t="shared" si="11"/>
        <v>214.4</v>
      </c>
      <c r="K99" s="169">
        <f t="shared" si="11"/>
        <v>240.8</v>
      </c>
      <c r="L99" s="169">
        <f t="shared" si="11"/>
        <v>308.2</v>
      </c>
    </row>
    <row r="100" spans="1:12" ht="52.5" customHeight="1">
      <c r="A100" s="144" t="str">
        <f>A105</f>
        <v>Администрация Кочуновского сельского поселения Ромодановского муниципального района Республики Мордовия</v>
      </c>
      <c r="B100" s="167" t="s">
        <v>77</v>
      </c>
      <c r="C100" s="167" t="s">
        <v>8</v>
      </c>
      <c r="D100" s="167" t="s">
        <v>62</v>
      </c>
      <c r="E100" s="167" t="s">
        <v>121</v>
      </c>
      <c r="F100" s="136" t="s">
        <v>65</v>
      </c>
      <c r="G100" s="168" t="s">
        <v>37</v>
      </c>
      <c r="H100" s="168" t="s">
        <v>52</v>
      </c>
      <c r="I100" s="168" t="s">
        <v>141</v>
      </c>
      <c r="J100" s="169">
        <f ca="1">'Приложение 2'!J46</f>
        <v>214.4</v>
      </c>
      <c r="K100" s="169">
        <f ca="1">'Приложение 2'!K46</f>
        <v>240.8</v>
      </c>
      <c r="L100" s="169">
        <f ca="1">'Приложение 2'!L46</f>
        <v>308.2</v>
      </c>
    </row>
    <row r="101" spans="1:12" ht="42" customHeight="1">
      <c r="A101" s="144" t="str">
        <f ca="1">'Приложение 2'!A47</f>
        <v>Закупка товаров, работ и услуг для обеспечения государственных (муниципальных) нужд</v>
      </c>
      <c r="B101" s="167" t="s">
        <v>77</v>
      </c>
      <c r="C101" s="167" t="s">
        <v>8</v>
      </c>
      <c r="D101" s="167" t="s">
        <v>62</v>
      </c>
      <c r="E101" s="167" t="s">
        <v>121</v>
      </c>
      <c r="F101" s="136" t="s">
        <v>66</v>
      </c>
      <c r="G101" s="168"/>
      <c r="H101" s="168"/>
      <c r="I101" s="168"/>
      <c r="J101" s="169">
        <f t="shared" ref="J101:L104" si="12">J102</f>
        <v>3</v>
      </c>
      <c r="K101" s="169">
        <f t="shared" si="12"/>
        <v>3</v>
      </c>
      <c r="L101" s="169">
        <f t="shared" si="12"/>
        <v>3</v>
      </c>
    </row>
    <row r="102" spans="1:12" ht="40.5" customHeight="1">
      <c r="A102" s="144" t="str">
        <f ca="1">'Приложение 2'!A48</f>
        <v>Иные закупки товаров, работ и услуг для обеспечения государственных (муниципальных) нужд</v>
      </c>
      <c r="B102" s="167" t="s">
        <v>77</v>
      </c>
      <c r="C102" s="167" t="s">
        <v>8</v>
      </c>
      <c r="D102" s="167" t="s">
        <v>62</v>
      </c>
      <c r="E102" s="167" t="s">
        <v>121</v>
      </c>
      <c r="F102" s="136" t="s">
        <v>67</v>
      </c>
      <c r="G102" s="168"/>
      <c r="H102" s="168"/>
      <c r="I102" s="168"/>
      <c r="J102" s="169">
        <f t="shared" si="12"/>
        <v>3</v>
      </c>
      <c r="K102" s="169">
        <f t="shared" si="12"/>
        <v>3</v>
      </c>
      <c r="L102" s="169">
        <f t="shared" si="12"/>
        <v>3</v>
      </c>
    </row>
    <row r="103" spans="1:12" ht="15" customHeight="1">
      <c r="A103" s="144" t="str">
        <f ca="1">'Приложение 2'!A40</f>
        <v>Национальная оборона</v>
      </c>
      <c r="B103" s="167" t="s">
        <v>77</v>
      </c>
      <c r="C103" s="167" t="s">
        <v>8</v>
      </c>
      <c r="D103" s="167" t="s">
        <v>62</v>
      </c>
      <c r="E103" s="167" t="s">
        <v>121</v>
      </c>
      <c r="F103" s="136" t="s">
        <v>67</v>
      </c>
      <c r="G103" s="168" t="s">
        <v>37</v>
      </c>
      <c r="H103" s="168"/>
      <c r="I103" s="168"/>
      <c r="J103" s="169">
        <f t="shared" si="12"/>
        <v>3</v>
      </c>
      <c r="K103" s="169">
        <f t="shared" si="12"/>
        <v>3</v>
      </c>
      <c r="L103" s="169">
        <f t="shared" si="12"/>
        <v>3</v>
      </c>
    </row>
    <row r="104" spans="1:12" ht="26.25" customHeight="1">
      <c r="A104" s="144" t="str">
        <f ca="1">'Приложение 2'!A41</f>
        <v>Мобилизационная и вневойсковая подготовка</v>
      </c>
      <c r="B104" s="167" t="s">
        <v>77</v>
      </c>
      <c r="C104" s="167" t="s">
        <v>8</v>
      </c>
      <c r="D104" s="167" t="s">
        <v>62</v>
      </c>
      <c r="E104" s="167" t="s">
        <v>121</v>
      </c>
      <c r="F104" s="136" t="s">
        <v>67</v>
      </c>
      <c r="G104" s="168" t="s">
        <v>37</v>
      </c>
      <c r="H104" s="168" t="s">
        <v>52</v>
      </c>
      <c r="I104" s="168"/>
      <c r="J104" s="169">
        <f t="shared" si="12"/>
        <v>3</v>
      </c>
      <c r="K104" s="169">
        <f t="shared" si="12"/>
        <v>3</v>
      </c>
      <c r="L104" s="169">
        <f t="shared" si="12"/>
        <v>3</v>
      </c>
    </row>
    <row r="105" spans="1:12" ht="54.75" customHeight="1">
      <c r="A105" s="144" t="str">
        <f>A88</f>
        <v>Администрация Кочуновского сельского поселения Ромодановского муниципального района Республики Мордовия</v>
      </c>
      <c r="B105" s="167" t="s">
        <v>77</v>
      </c>
      <c r="C105" s="167" t="s">
        <v>8</v>
      </c>
      <c r="D105" s="167" t="s">
        <v>62</v>
      </c>
      <c r="E105" s="167" t="s">
        <v>121</v>
      </c>
      <c r="F105" s="136" t="s">
        <v>67</v>
      </c>
      <c r="G105" s="168" t="s">
        <v>37</v>
      </c>
      <c r="H105" s="168" t="s">
        <v>52</v>
      </c>
      <c r="I105" s="168" t="s">
        <v>141</v>
      </c>
      <c r="J105" s="169">
        <f ca="1">'Приложение 2'!J48</f>
        <v>3</v>
      </c>
      <c r="K105" s="169">
        <f ca="1">'Приложение 2'!K48</f>
        <v>3</v>
      </c>
      <c r="L105" s="169">
        <f ca="1">'Приложение 2'!L48</f>
        <v>3</v>
      </c>
    </row>
    <row r="106" spans="1:12" ht="129.75" customHeight="1">
      <c r="A106" s="144" t="s">
        <v>32</v>
      </c>
      <c r="B106" s="167">
        <v>89</v>
      </c>
      <c r="C106" s="167">
        <v>1</v>
      </c>
      <c r="D106" s="167" t="s">
        <v>62</v>
      </c>
      <c r="E106" s="167" t="s">
        <v>76</v>
      </c>
      <c r="F106" s="136"/>
      <c r="G106" s="171"/>
      <c r="H106" s="171"/>
      <c r="I106" s="171"/>
      <c r="J106" s="169">
        <f t="shared" ref="J106:L110" si="13">J107</f>
        <v>0.8</v>
      </c>
      <c r="K106" s="169">
        <f t="shared" si="13"/>
        <v>0.9</v>
      </c>
      <c r="L106" s="169">
        <f t="shared" si="13"/>
        <v>0.9</v>
      </c>
    </row>
    <row r="107" spans="1:12" ht="45.75" customHeight="1">
      <c r="A107" s="144" t="s">
        <v>178</v>
      </c>
      <c r="B107" s="167">
        <v>89</v>
      </c>
      <c r="C107" s="167">
        <v>1</v>
      </c>
      <c r="D107" s="167" t="s">
        <v>62</v>
      </c>
      <c r="E107" s="167" t="s">
        <v>76</v>
      </c>
      <c r="F107" s="136" t="s">
        <v>66</v>
      </c>
      <c r="G107" s="171"/>
      <c r="H107" s="171"/>
      <c r="I107" s="171"/>
      <c r="J107" s="169">
        <f t="shared" si="13"/>
        <v>0.8</v>
      </c>
      <c r="K107" s="169">
        <f t="shared" ref="K107:L110" si="14">K108</f>
        <v>0.9</v>
      </c>
      <c r="L107" s="169">
        <f t="shared" si="14"/>
        <v>0.9</v>
      </c>
    </row>
    <row r="108" spans="1:12" ht="38.25">
      <c r="A108" s="144" t="s">
        <v>44</v>
      </c>
      <c r="B108" s="167">
        <v>89</v>
      </c>
      <c r="C108" s="167">
        <v>1</v>
      </c>
      <c r="D108" s="167" t="s">
        <v>62</v>
      </c>
      <c r="E108" s="167" t="s">
        <v>76</v>
      </c>
      <c r="F108" s="136" t="s">
        <v>67</v>
      </c>
      <c r="G108" s="171"/>
      <c r="H108" s="171"/>
      <c r="I108" s="171"/>
      <c r="J108" s="169">
        <f t="shared" si="13"/>
        <v>0.8</v>
      </c>
      <c r="K108" s="169">
        <f t="shared" si="14"/>
        <v>0.9</v>
      </c>
      <c r="L108" s="169">
        <f t="shared" si="14"/>
        <v>0.9</v>
      </c>
    </row>
    <row r="109" spans="1:12">
      <c r="A109" s="144" t="s">
        <v>34</v>
      </c>
      <c r="B109" s="167">
        <v>89</v>
      </c>
      <c r="C109" s="167">
        <v>1</v>
      </c>
      <c r="D109" s="167" t="s">
        <v>62</v>
      </c>
      <c r="E109" s="167" t="s">
        <v>76</v>
      </c>
      <c r="F109" s="136" t="s">
        <v>67</v>
      </c>
      <c r="G109" s="168" t="s">
        <v>35</v>
      </c>
      <c r="H109" s="168"/>
      <c r="I109" s="168"/>
      <c r="J109" s="169">
        <f t="shared" si="13"/>
        <v>0.8</v>
      </c>
      <c r="K109" s="169">
        <f t="shared" si="14"/>
        <v>0.9</v>
      </c>
      <c r="L109" s="169">
        <f t="shared" si="14"/>
        <v>0.9</v>
      </c>
    </row>
    <row r="110" spans="1:12" ht="79.5" customHeight="1">
      <c r="A110" s="128" t="s">
        <v>42</v>
      </c>
      <c r="B110" s="167">
        <v>89</v>
      </c>
      <c r="C110" s="167">
        <v>1</v>
      </c>
      <c r="D110" s="167" t="s">
        <v>62</v>
      </c>
      <c r="E110" s="167" t="s">
        <v>76</v>
      </c>
      <c r="F110" s="136" t="s">
        <v>67</v>
      </c>
      <c r="G110" s="168" t="s">
        <v>35</v>
      </c>
      <c r="H110" s="168" t="s">
        <v>43</v>
      </c>
      <c r="I110" s="168"/>
      <c r="J110" s="169">
        <f t="shared" si="13"/>
        <v>0.8</v>
      </c>
      <c r="K110" s="169">
        <f t="shared" si="14"/>
        <v>0.9</v>
      </c>
      <c r="L110" s="169">
        <f t="shared" si="14"/>
        <v>0.9</v>
      </c>
    </row>
    <row r="111" spans="1:12" ht="51">
      <c r="A111" s="144" t="s">
        <v>154</v>
      </c>
      <c r="B111" s="167">
        <v>89</v>
      </c>
      <c r="C111" s="167">
        <v>1</v>
      </c>
      <c r="D111" s="167" t="s">
        <v>62</v>
      </c>
      <c r="E111" s="167" t="s">
        <v>76</v>
      </c>
      <c r="F111" s="136" t="s">
        <v>67</v>
      </c>
      <c r="G111" s="168" t="s">
        <v>35</v>
      </c>
      <c r="H111" s="168" t="s">
        <v>43</v>
      </c>
      <c r="I111" s="168" t="s">
        <v>141</v>
      </c>
      <c r="J111" s="169">
        <f ca="1">'Приложение 2'!J33</f>
        <v>0.8</v>
      </c>
      <c r="K111" s="169">
        <f ca="1">'Приложение 2'!K33</f>
        <v>0.9</v>
      </c>
      <c r="L111" s="169">
        <f ca="1">'Приложение 2'!L33</f>
        <v>0.9</v>
      </c>
    </row>
  </sheetData>
  <autoFilter ref="A1:L111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2" zoomScale="60" zoomScaleNormal="55" workbookViewId="0">
      <selection activeCell="G13" sqref="G13"/>
    </sheetView>
  </sheetViews>
  <sheetFormatPr defaultRowHeight="12.75"/>
  <cols>
    <col min="1" max="1" width="58.6640625" style="55" customWidth="1"/>
    <col min="2" max="2" width="125" style="55" customWidth="1"/>
    <col min="3" max="3" width="27" style="55" customWidth="1"/>
    <col min="4" max="4" width="30.83203125" style="55" customWidth="1"/>
    <col min="5" max="5" width="27.5" style="55" customWidth="1"/>
    <col min="6" max="6" width="41.83203125" style="56" customWidth="1"/>
    <col min="7" max="7" width="23.6640625" style="55" customWidth="1"/>
    <col min="8" max="8" width="19.5" style="55" customWidth="1"/>
    <col min="9" max="9" width="25.5" style="55" customWidth="1"/>
    <col min="10" max="16384" width="9.33203125" style="55"/>
  </cols>
  <sheetData>
    <row r="1" spans="1:7" ht="51" hidden="1" customHeight="1">
      <c r="B1" s="100"/>
      <c r="C1" s="188"/>
      <c r="D1" s="188"/>
      <c r="E1" s="188"/>
      <c r="F1" s="54"/>
    </row>
    <row r="2" spans="1:7" ht="409.6" customHeight="1">
      <c r="A2" s="99"/>
      <c r="B2" s="98"/>
      <c r="C2" s="187" t="s">
        <v>222</v>
      </c>
      <c r="D2" s="187"/>
      <c r="E2" s="187"/>
      <c r="F2" s="21"/>
      <c r="G2" s="21"/>
    </row>
    <row r="3" spans="1:7" ht="13.15" customHeight="1">
      <c r="A3" s="186" t="s">
        <v>212</v>
      </c>
      <c r="B3" s="186"/>
      <c r="C3" s="186"/>
      <c r="D3" s="186"/>
      <c r="E3" s="186"/>
    </row>
    <row r="4" spans="1:7" ht="13.15" customHeight="1">
      <c r="A4" s="186"/>
      <c r="B4" s="186"/>
      <c r="C4" s="186"/>
      <c r="D4" s="186"/>
      <c r="E4" s="186"/>
    </row>
    <row r="5" spans="1:7" ht="83.25" customHeight="1">
      <c r="A5" s="186"/>
      <c r="B5" s="186"/>
      <c r="C5" s="186"/>
      <c r="D5" s="186"/>
      <c r="E5" s="186"/>
      <c r="F5" s="97"/>
    </row>
    <row r="6" spans="1:7" ht="23.25" customHeight="1">
      <c r="A6" s="96"/>
      <c r="B6" s="96"/>
      <c r="C6" s="95"/>
    </row>
    <row r="7" spans="1:7" ht="37.15" customHeight="1">
      <c r="A7" s="189" t="s">
        <v>23</v>
      </c>
      <c r="B7" s="190" t="s">
        <v>24</v>
      </c>
      <c r="C7" s="191" t="s">
        <v>25</v>
      </c>
      <c r="D7" s="191"/>
      <c r="E7" s="191"/>
    </row>
    <row r="8" spans="1:7" s="61" customFormat="1" ht="138.6" customHeight="1">
      <c r="A8" s="189"/>
      <c r="B8" s="190"/>
      <c r="C8" s="42" t="s">
        <v>181</v>
      </c>
      <c r="D8" s="42" t="s">
        <v>197</v>
      </c>
      <c r="E8" s="42" t="s">
        <v>208</v>
      </c>
      <c r="F8" s="62"/>
    </row>
    <row r="9" spans="1:7" s="77" customFormat="1" ht="28.15" customHeight="1">
      <c r="A9" s="94" t="s">
        <v>8</v>
      </c>
      <c r="B9" s="93" t="s">
        <v>9</v>
      </c>
      <c r="C9" s="92">
        <v>3</v>
      </c>
      <c r="D9" s="92">
        <v>4</v>
      </c>
      <c r="E9" s="92">
        <v>5</v>
      </c>
      <c r="F9" s="78"/>
    </row>
    <row r="10" spans="1:7" s="77" customFormat="1" ht="44.45" customHeight="1">
      <c r="A10" s="89" t="s">
        <v>87</v>
      </c>
      <c r="B10" s="101" t="s">
        <v>119</v>
      </c>
      <c r="C10" s="91">
        <f>C14+C22</f>
        <v>301.50000000000011</v>
      </c>
      <c r="D10" s="91">
        <f>D14</f>
        <v>-35.5</v>
      </c>
      <c r="E10" s="173">
        <f>E14</f>
        <v>42.6</v>
      </c>
      <c r="F10" s="78"/>
    </row>
    <row r="11" spans="1:7" s="77" customFormat="1" ht="55.5" customHeight="1">
      <c r="A11" s="89" t="s">
        <v>118</v>
      </c>
      <c r="B11" s="90" t="s">
        <v>84</v>
      </c>
      <c r="C11" s="85">
        <f t="shared" ref="C11:E12" si="0">SUM(C12)</f>
        <v>0</v>
      </c>
      <c r="D11" s="85">
        <f t="shared" si="0"/>
        <v>0</v>
      </c>
      <c r="E11" s="174">
        <f t="shared" si="0"/>
        <v>0</v>
      </c>
      <c r="F11" s="78"/>
    </row>
    <row r="12" spans="1:7" s="77" customFormat="1" ht="73.900000000000006" customHeight="1">
      <c r="A12" s="89" t="s">
        <v>117</v>
      </c>
      <c r="B12" s="88" t="s">
        <v>116</v>
      </c>
      <c r="C12" s="85">
        <f t="shared" si="0"/>
        <v>0</v>
      </c>
      <c r="D12" s="85">
        <f t="shared" si="0"/>
        <v>0</v>
      </c>
      <c r="E12" s="175">
        <f t="shared" si="0"/>
        <v>0</v>
      </c>
      <c r="F12" s="78"/>
    </row>
    <row r="13" spans="1:7" s="77" customFormat="1" ht="71.45" customHeight="1">
      <c r="A13" s="89" t="s">
        <v>115</v>
      </c>
      <c r="B13" s="88" t="s">
        <v>114</v>
      </c>
      <c r="C13" s="85"/>
      <c r="D13" s="71"/>
      <c r="E13" s="71"/>
      <c r="F13" s="78"/>
    </row>
    <row r="14" spans="1:7" s="77" customFormat="1" ht="63" customHeight="1">
      <c r="A14" s="75" t="s">
        <v>113</v>
      </c>
      <c r="B14" s="87" t="s">
        <v>112</v>
      </c>
      <c r="C14" s="85">
        <f t="shared" ref="C14:E15" si="1">C15</f>
        <v>-28.4</v>
      </c>
      <c r="D14" s="85">
        <f t="shared" si="1"/>
        <v>-35.5</v>
      </c>
      <c r="E14" s="173">
        <f t="shared" si="1"/>
        <v>42.6</v>
      </c>
      <c r="F14" s="78"/>
    </row>
    <row r="15" spans="1:7" s="77" customFormat="1" ht="57" customHeight="1">
      <c r="A15" s="75" t="s">
        <v>111</v>
      </c>
      <c r="B15" s="87" t="s">
        <v>110</v>
      </c>
      <c r="C15" s="85">
        <f t="shared" si="1"/>
        <v>-28.4</v>
      </c>
      <c r="D15" s="85">
        <f t="shared" si="1"/>
        <v>-35.5</v>
      </c>
      <c r="E15" s="174">
        <f t="shared" si="1"/>
        <v>42.6</v>
      </c>
      <c r="F15" s="78"/>
    </row>
    <row r="16" spans="1:7" s="77" customFormat="1" ht="82.9" customHeight="1">
      <c r="A16" s="75" t="s">
        <v>109</v>
      </c>
      <c r="B16" s="86" t="s">
        <v>108</v>
      </c>
      <c r="C16" s="85">
        <f>SUM(C17)</f>
        <v>-28.4</v>
      </c>
      <c r="D16" s="85">
        <f>SUM(D17)</f>
        <v>-35.5</v>
      </c>
      <c r="E16" s="175">
        <f>SUM(E17)</f>
        <v>42.6</v>
      </c>
      <c r="F16" s="78"/>
    </row>
    <row r="17" spans="1:6" s="77" customFormat="1" ht="77.45" customHeight="1">
      <c r="A17" s="75" t="s">
        <v>148</v>
      </c>
      <c r="B17" s="84" t="s">
        <v>147</v>
      </c>
      <c r="C17" s="83">
        <v>-28.4</v>
      </c>
      <c r="D17" s="83">
        <v>-35.5</v>
      </c>
      <c r="E17" s="71">
        <v>42.6</v>
      </c>
      <c r="F17" s="78"/>
    </row>
    <row r="18" spans="1:6" s="77" customFormat="1" ht="48" customHeight="1">
      <c r="A18" s="81" t="s">
        <v>107</v>
      </c>
      <c r="B18" s="82" t="s">
        <v>106</v>
      </c>
      <c r="C18" s="71">
        <f t="shared" ref="C18:E20" si="2">C19</f>
        <v>0</v>
      </c>
      <c r="D18" s="71">
        <f t="shared" si="2"/>
        <v>0</v>
      </c>
      <c r="E18" s="71">
        <f t="shared" si="2"/>
        <v>0</v>
      </c>
      <c r="F18" s="78"/>
    </row>
    <row r="19" spans="1:6" s="77" customFormat="1" ht="57.6" customHeight="1">
      <c r="A19" s="81" t="s">
        <v>105</v>
      </c>
      <c r="B19" s="82" t="s">
        <v>104</v>
      </c>
      <c r="C19" s="71">
        <f t="shared" si="2"/>
        <v>0</v>
      </c>
      <c r="D19" s="71">
        <f t="shared" si="2"/>
        <v>0</v>
      </c>
      <c r="E19" s="71">
        <f t="shared" si="2"/>
        <v>0</v>
      </c>
      <c r="F19" s="78"/>
    </row>
    <row r="20" spans="1:6" s="77" customFormat="1" ht="77.45" customHeight="1">
      <c r="A20" s="81" t="s">
        <v>103</v>
      </c>
      <c r="B20" s="82" t="s">
        <v>102</v>
      </c>
      <c r="C20" s="71">
        <f t="shared" si="2"/>
        <v>0</v>
      </c>
      <c r="D20" s="71">
        <f t="shared" si="2"/>
        <v>0</v>
      </c>
      <c r="E20" s="71">
        <f t="shared" si="2"/>
        <v>0</v>
      </c>
      <c r="F20" s="78"/>
    </row>
    <row r="21" spans="1:6" s="77" customFormat="1" ht="101.45" customHeight="1">
      <c r="A21" s="81" t="s">
        <v>101</v>
      </c>
      <c r="B21" s="82" t="s">
        <v>100</v>
      </c>
      <c r="C21" s="71">
        <v>0</v>
      </c>
      <c r="D21" s="71">
        <v>0</v>
      </c>
      <c r="E21" s="71">
        <v>0</v>
      </c>
      <c r="F21" s="78"/>
    </row>
    <row r="22" spans="1:6" s="77" customFormat="1" ht="52.9" customHeight="1">
      <c r="A22" s="81" t="s">
        <v>99</v>
      </c>
      <c r="B22" s="80" t="s">
        <v>98</v>
      </c>
      <c r="C22" s="79">
        <f>C23+C26</f>
        <v>329.90000000000009</v>
      </c>
      <c r="D22" s="79">
        <v>0</v>
      </c>
      <c r="E22" s="79">
        <v>0</v>
      </c>
      <c r="F22" s="127"/>
    </row>
    <row r="23" spans="1:6" s="69" customFormat="1" ht="40.15" customHeight="1">
      <c r="A23" s="73" t="s">
        <v>97</v>
      </c>
      <c r="B23" s="76" t="s">
        <v>96</v>
      </c>
      <c r="C23" s="71">
        <f t="shared" ref="C23:E24" si="3">SUM(C24)</f>
        <v>-3608.5</v>
      </c>
      <c r="D23" s="71">
        <f t="shared" si="3"/>
        <v>-2341.8000000000002</v>
      </c>
      <c r="E23" s="71">
        <f t="shared" si="3"/>
        <v>-2472.8000000000002</v>
      </c>
      <c r="F23" s="70"/>
    </row>
    <row r="24" spans="1:6" s="61" customFormat="1" ht="46.15" customHeight="1">
      <c r="A24" s="75" t="s">
        <v>95</v>
      </c>
      <c r="B24" s="74" t="s">
        <v>94</v>
      </c>
      <c r="C24" s="57">
        <f t="shared" si="3"/>
        <v>-3608.5</v>
      </c>
      <c r="D24" s="57">
        <f t="shared" si="3"/>
        <v>-2341.8000000000002</v>
      </c>
      <c r="E24" s="57">
        <f t="shared" si="3"/>
        <v>-2472.8000000000002</v>
      </c>
      <c r="F24" s="62"/>
    </row>
    <row r="25" spans="1:6" s="61" customFormat="1" ht="58.15" customHeight="1">
      <c r="A25" s="75" t="s">
        <v>149</v>
      </c>
      <c r="B25" s="74" t="s">
        <v>150</v>
      </c>
      <c r="C25" s="57">
        <v>-3608.5</v>
      </c>
      <c r="D25" s="57">
        <v>-2341.8000000000002</v>
      </c>
      <c r="E25" s="57">
        <v>-2472.8000000000002</v>
      </c>
      <c r="F25" s="62"/>
    </row>
    <row r="26" spans="1:6" s="69" customFormat="1" ht="43.15" customHeight="1">
      <c r="A26" s="73" t="s">
        <v>93</v>
      </c>
      <c r="B26" s="72" t="s">
        <v>92</v>
      </c>
      <c r="C26" s="71">
        <f t="shared" ref="C26:E27" si="4">SUM(C27)</f>
        <v>3938.4</v>
      </c>
      <c r="D26" s="71">
        <f t="shared" si="4"/>
        <v>2341.8000000000002</v>
      </c>
      <c r="E26" s="71">
        <f t="shared" si="4"/>
        <v>2472.8000000000002</v>
      </c>
      <c r="F26" s="70"/>
    </row>
    <row r="27" spans="1:6" s="61" customFormat="1" ht="47.45" customHeight="1">
      <c r="A27" s="68" t="s">
        <v>91</v>
      </c>
      <c r="B27" s="67" t="s">
        <v>90</v>
      </c>
      <c r="C27" s="57">
        <f t="shared" si="4"/>
        <v>3938.4</v>
      </c>
      <c r="D27" s="57">
        <f t="shared" si="4"/>
        <v>2341.8000000000002</v>
      </c>
      <c r="E27" s="57">
        <f t="shared" si="4"/>
        <v>2472.8000000000002</v>
      </c>
      <c r="F27" s="62"/>
    </row>
    <row r="28" spans="1:6" s="61" customFormat="1" ht="56.45" customHeight="1">
      <c r="A28" s="66" t="s">
        <v>89</v>
      </c>
      <c r="B28" s="65" t="s">
        <v>88</v>
      </c>
      <c r="C28" s="57">
        <v>3938.4</v>
      </c>
      <c r="D28" s="57">
        <v>2341.8000000000002</v>
      </c>
      <c r="E28" s="57">
        <v>2472.8000000000002</v>
      </c>
      <c r="F28" s="62"/>
    </row>
    <row r="29" spans="1:6" s="61" customFormat="1" ht="81" customHeight="1">
      <c r="A29" s="64" t="s">
        <v>87</v>
      </c>
      <c r="B29" s="63" t="s">
        <v>151</v>
      </c>
      <c r="C29" s="57">
        <v>0</v>
      </c>
      <c r="D29" s="57">
        <v>0</v>
      </c>
      <c r="E29" s="57">
        <v>0</v>
      </c>
      <c r="F29" s="62"/>
    </row>
    <row r="30" spans="1:6" ht="42.75" customHeight="1">
      <c r="A30" s="60"/>
      <c r="B30" s="59" t="s">
        <v>139</v>
      </c>
      <c r="C30" s="58">
        <v>602.5</v>
      </c>
      <c r="D30" s="57">
        <v>616.9</v>
      </c>
      <c r="E30" s="57">
        <v>631.9</v>
      </c>
    </row>
    <row r="32" spans="1:6">
      <c r="F32" s="55"/>
    </row>
    <row r="33" spans="6:6" ht="44.45" customHeight="1">
      <c r="F33" s="55"/>
    </row>
    <row r="34" spans="6:6">
      <c r="F34" s="55"/>
    </row>
    <row r="35" spans="6:6">
      <c r="F35" s="55"/>
    </row>
    <row r="36" spans="6:6">
      <c r="F36" s="55"/>
    </row>
    <row r="37" spans="6:6">
      <c r="F37" s="55"/>
    </row>
    <row r="38" spans="6:6">
      <c r="F38" s="55"/>
    </row>
    <row r="39" spans="6:6">
      <c r="F39" s="55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7"/>
  <sheetViews>
    <sheetView tabSelected="1" view="pageBreakPreview" topLeftCell="A3" zoomScale="60" zoomScaleNormal="55" workbookViewId="0">
      <selection activeCell="D3" sqref="D3:E3"/>
    </sheetView>
  </sheetViews>
  <sheetFormatPr defaultRowHeight="15.75"/>
  <cols>
    <col min="1" max="1" width="25" style="20" customWidth="1"/>
    <col min="2" max="2" width="91" style="20" customWidth="1"/>
    <col min="3" max="3" width="26.5" style="20" customWidth="1"/>
    <col min="4" max="4" width="28.33203125" style="20" customWidth="1"/>
    <col min="5" max="5" width="28.83203125" style="20" customWidth="1"/>
    <col min="6" max="6" width="58.5" style="22" customWidth="1"/>
    <col min="7" max="16384" width="9.33203125" style="20"/>
  </cols>
  <sheetData>
    <row r="1" spans="1:7" s="50" customFormat="1" ht="27" hidden="1">
      <c r="B1" s="194"/>
      <c r="C1" s="194"/>
      <c r="D1" s="194"/>
      <c r="E1" s="194"/>
      <c r="F1" s="54"/>
    </row>
    <row r="2" spans="1:7" s="50" customFormat="1" ht="27" hidden="1" customHeight="1">
      <c r="A2" s="52"/>
      <c r="B2" s="51"/>
      <c r="C2" s="51"/>
      <c r="D2" s="195"/>
      <c r="E2" s="195"/>
      <c r="F2" s="53"/>
    </row>
    <row r="3" spans="1:7" s="50" customFormat="1" ht="372" customHeight="1">
      <c r="A3" s="52"/>
      <c r="B3" s="51"/>
      <c r="C3" s="51"/>
      <c r="D3" s="196" t="s">
        <v>223</v>
      </c>
      <c r="E3" s="196"/>
      <c r="F3" s="21"/>
      <c r="G3" s="21"/>
    </row>
    <row r="4" spans="1:7" ht="15.6" customHeight="1">
      <c r="A4" s="197" t="s">
        <v>213</v>
      </c>
      <c r="B4" s="197"/>
      <c r="C4" s="197"/>
      <c r="D4" s="197"/>
      <c r="E4" s="197"/>
    </row>
    <row r="5" spans="1:7" ht="15.6" customHeight="1">
      <c r="A5" s="197"/>
      <c r="B5" s="197"/>
      <c r="C5" s="197"/>
      <c r="D5" s="197"/>
      <c r="E5" s="197"/>
      <c r="F5" s="49"/>
    </row>
    <row r="6" spans="1:7" ht="103.9" customHeight="1">
      <c r="A6" s="197"/>
      <c r="B6" s="197"/>
      <c r="C6" s="197"/>
      <c r="D6" s="197"/>
      <c r="E6" s="197"/>
      <c r="F6" s="48"/>
    </row>
    <row r="7" spans="1:7" ht="24.75" customHeight="1">
      <c r="A7" s="47"/>
      <c r="B7" s="47"/>
      <c r="C7" s="46"/>
      <c r="E7" s="45"/>
    </row>
    <row r="8" spans="1:7" ht="25.5" customHeight="1">
      <c r="A8" s="198" t="s">
        <v>26</v>
      </c>
      <c r="B8" s="199" t="s">
        <v>86</v>
      </c>
      <c r="C8" s="200" t="s">
        <v>27</v>
      </c>
      <c r="D8" s="201"/>
      <c r="E8" s="201"/>
      <c r="F8" s="44"/>
      <c r="G8" s="43"/>
    </row>
    <row r="9" spans="1:7" s="24" customFormat="1" ht="31.15" customHeight="1">
      <c r="A9" s="198"/>
      <c r="B9" s="199"/>
      <c r="C9" s="42" t="s">
        <v>181</v>
      </c>
      <c r="D9" s="42" t="s">
        <v>197</v>
      </c>
      <c r="E9" s="42" t="s">
        <v>208</v>
      </c>
      <c r="F9" s="25"/>
    </row>
    <row r="10" spans="1:7" s="24" customFormat="1" ht="26.25">
      <c r="A10" s="41">
        <v>1</v>
      </c>
      <c r="B10" s="40">
        <v>2</v>
      </c>
      <c r="C10" s="39">
        <v>3</v>
      </c>
      <c r="D10" s="38">
        <v>4</v>
      </c>
      <c r="E10" s="38">
        <v>5</v>
      </c>
      <c r="F10" s="25"/>
    </row>
    <row r="11" spans="1:7" s="24" customFormat="1" ht="26.25">
      <c r="A11" s="192" t="s">
        <v>19</v>
      </c>
      <c r="B11" s="193"/>
      <c r="C11" s="37"/>
      <c r="D11" s="34"/>
      <c r="E11" s="34"/>
      <c r="F11" s="25"/>
    </row>
    <row r="12" spans="1:7" s="24" customFormat="1" ht="54.6" customHeight="1">
      <c r="A12" s="32" t="s">
        <v>85</v>
      </c>
      <c r="B12" s="36" t="s">
        <v>84</v>
      </c>
      <c r="C12" s="30">
        <f>C14</f>
        <v>0</v>
      </c>
      <c r="D12" s="30">
        <f>D14</f>
        <v>0</v>
      </c>
      <c r="E12" s="30">
        <f>E14</f>
        <v>0</v>
      </c>
      <c r="F12" s="25"/>
    </row>
    <row r="13" spans="1:7" s="24" customFormat="1" ht="31.15" customHeight="1">
      <c r="A13" s="28"/>
      <c r="B13" s="31" t="s">
        <v>82</v>
      </c>
      <c r="C13" s="35"/>
      <c r="D13" s="34"/>
      <c r="E13" s="34"/>
      <c r="F13" s="25"/>
    </row>
    <row r="14" spans="1:7" s="24" customFormat="1" ht="43.15" customHeight="1">
      <c r="A14" s="28">
        <v>1</v>
      </c>
      <c r="B14" s="31" t="s">
        <v>81</v>
      </c>
      <c r="C14" s="26"/>
      <c r="D14" s="26"/>
      <c r="E14" s="26"/>
      <c r="F14" s="25"/>
    </row>
    <row r="15" spans="1:7" s="24" customFormat="1" ht="54" customHeight="1">
      <c r="A15" s="28">
        <v>2</v>
      </c>
      <c r="B15" s="29" t="s">
        <v>156</v>
      </c>
      <c r="C15" s="26"/>
      <c r="D15" s="26"/>
      <c r="E15" s="26"/>
      <c r="F15" s="25"/>
    </row>
    <row r="16" spans="1:7" s="24" customFormat="1" ht="58.15" customHeight="1">
      <c r="A16" s="32">
        <v>11</v>
      </c>
      <c r="B16" s="33" t="s">
        <v>83</v>
      </c>
      <c r="C16" s="30">
        <f>C19</f>
        <v>-28.4</v>
      </c>
      <c r="D16" s="30">
        <f>D19</f>
        <v>-35.5</v>
      </c>
      <c r="E16" s="30">
        <f>E19</f>
        <v>42.6</v>
      </c>
      <c r="F16" s="25"/>
    </row>
    <row r="17" spans="1:6" s="24" customFormat="1" ht="29.45" customHeight="1">
      <c r="A17" s="32"/>
      <c r="B17" s="31" t="s">
        <v>82</v>
      </c>
      <c r="C17" s="30"/>
      <c r="D17" s="30"/>
      <c r="E17" s="30"/>
      <c r="F17" s="25"/>
    </row>
    <row r="18" spans="1:6" s="24" customFormat="1" ht="29.45" customHeight="1">
      <c r="A18" s="28">
        <v>1</v>
      </c>
      <c r="B18" s="31" t="s">
        <v>81</v>
      </c>
      <c r="C18" s="30"/>
      <c r="D18" s="30"/>
      <c r="E18" s="30"/>
      <c r="F18" s="25"/>
    </row>
    <row r="19" spans="1:6" s="24" customFormat="1" ht="55.9" customHeight="1">
      <c r="A19" s="28">
        <v>2</v>
      </c>
      <c r="B19" s="29" t="s">
        <v>156</v>
      </c>
      <c r="C19" s="26">
        <f ca="1">'прил 5'!C17</f>
        <v>-28.4</v>
      </c>
      <c r="D19" s="26">
        <f ca="1">'прил 5'!D17</f>
        <v>-35.5</v>
      </c>
      <c r="E19" s="26">
        <f ca="1">'прил 5'!E17</f>
        <v>42.6</v>
      </c>
      <c r="F19" s="25"/>
    </row>
    <row r="20" spans="1:6" s="24" customFormat="1" ht="36" customHeight="1">
      <c r="A20" s="28"/>
      <c r="B20" s="27" t="s">
        <v>19</v>
      </c>
      <c r="C20" s="26">
        <f>C14+C19</f>
        <v>-28.4</v>
      </c>
      <c r="D20" s="26">
        <f>D14+D19</f>
        <v>-35.5</v>
      </c>
      <c r="E20" s="26">
        <f>E14+E19</f>
        <v>42.6</v>
      </c>
      <c r="F20" s="25"/>
    </row>
    <row r="25" spans="1:6">
      <c r="D25" s="23"/>
    </row>
    <row r="26" spans="1:6">
      <c r="D26" s="23"/>
    </row>
    <row r="27" spans="1:6">
      <c r="D27" s="23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phoneticPr fontId="0" type="noConversion"/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 4</vt:lpstr>
      <vt:lpstr>прил 5</vt:lpstr>
      <vt:lpstr>прил6</vt:lpstr>
      <vt:lpstr>'прил 5'!Область_печати</vt:lpstr>
      <vt:lpstr>прил6!Область_печати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2026-02-24T07:25:36Z</cp:lastPrinted>
  <dcterms:created xsi:type="dcterms:W3CDTF">2006-09-16T00:00:00Z</dcterms:created>
  <dcterms:modified xsi:type="dcterms:W3CDTF">2026-02-24T11:10:45Z</dcterms:modified>
</cp:coreProperties>
</file>