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Грачева\Решение сп Грачева\Трофимовщина\Решение об исполнении 2025год\"/>
    </mc:Choice>
  </mc:AlternateContent>
  <xr:revisionPtr revIDLastSave="0" documentId="13_ncr:1_{A39B3D19-F660-4213-8C7E-74171D1DDF80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Приложение 2" sheetId="1" r:id="rId1"/>
  </sheets>
  <definedNames>
    <definedName name="_xlnm._FilterDatabase" localSheetId="0" hidden="1">'Приложение 2'!$A$14:$R$107</definedName>
    <definedName name="_xlnm.Print_Titles" localSheetId="0">'Приложение 2'!$14:$14</definedName>
    <definedName name="_xlnm.Print_Area" localSheetId="0">'Приложение 2'!$A$1:$N$100</definedName>
    <definedName name="Приложение_3" localSheetId="0">'Приложение 2'!$A$15:$J$100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67" i="1" l="1"/>
  <c r="L29" i="1"/>
  <c r="L20" i="1"/>
  <c r="N74" i="1"/>
  <c r="N75" i="1"/>
  <c r="N76" i="1"/>
  <c r="N77" i="1"/>
  <c r="N78" i="1"/>
  <c r="N79" i="1"/>
  <c r="M74" i="1"/>
  <c r="M75" i="1"/>
  <c r="M76" i="1"/>
  <c r="M77" i="1"/>
  <c r="M78" i="1"/>
  <c r="M79" i="1"/>
  <c r="L74" i="1"/>
  <c r="L75" i="1"/>
  <c r="L76" i="1"/>
  <c r="L77" i="1"/>
  <c r="L78" i="1"/>
  <c r="N38" i="1"/>
  <c r="N39" i="1"/>
  <c r="N40" i="1"/>
  <c r="M38" i="1"/>
  <c r="M39" i="1"/>
  <c r="M40" i="1"/>
  <c r="L38" i="1"/>
  <c r="L39" i="1"/>
  <c r="N24" i="1"/>
  <c r="N25" i="1"/>
  <c r="N26" i="1"/>
  <c r="M24" i="1"/>
  <c r="M25" i="1"/>
  <c r="M26" i="1"/>
  <c r="L24" i="1"/>
  <c r="L25" i="1"/>
  <c r="A86" i="1"/>
  <c r="A85" i="1"/>
  <c r="K80" i="1"/>
  <c r="K81" i="1"/>
  <c r="K82" i="1"/>
  <c r="K83" i="1"/>
  <c r="K84" i="1"/>
  <c r="K85" i="1"/>
  <c r="K86" i="1"/>
  <c r="J80" i="1"/>
  <c r="J81" i="1"/>
  <c r="J82" i="1"/>
  <c r="J83" i="1"/>
  <c r="J84" i="1"/>
  <c r="J85" i="1"/>
  <c r="K79" i="1"/>
  <c r="K78" i="1" s="1"/>
  <c r="K77" i="1" s="1"/>
  <c r="K76" i="1" s="1"/>
  <c r="K75" i="1" s="1"/>
  <c r="K74" i="1" s="1"/>
  <c r="J78" i="1"/>
  <c r="J77" i="1" s="1"/>
  <c r="J76" i="1" s="1"/>
  <c r="J75" i="1" s="1"/>
  <c r="J74" i="1" s="1"/>
  <c r="L72" i="1"/>
  <c r="A57" i="1"/>
  <c r="K26" i="1"/>
  <c r="K25" i="1" s="1"/>
  <c r="K24" i="1" s="1"/>
  <c r="A38" i="1"/>
  <c r="A40" i="1"/>
  <c r="K40" i="1"/>
  <c r="K39" i="1" s="1"/>
  <c r="K38" i="1" s="1"/>
  <c r="J39" i="1"/>
  <c r="J38" i="1" s="1"/>
  <c r="A26" i="1" l="1"/>
  <c r="A25" i="1"/>
  <c r="J25" i="1"/>
  <c r="J24" i="1" s="1"/>
  <c r="A64" i="1" l="1"/>
  <c r="A31" i="1"/>
  <c r="A39" i="1" s="1"/>
  <c r="N66" i="1" l="1"/>
  <c r="M66" i="1" s="1"/>
  <c r="K32" i="1"/>
  <c r="N32" i="1" s="1"/>
  <c r="M32" i="1" s="1"/>
  <c r="A47" i="1"/>
  <c r="A60" i="1" s="1"/>
  <c r="A75" i="1" s="1"/>
  <c r="A28" i="1"/>
  <c r="K100" i="1"/>
  <c r="N100" i="1" s="1"/>
  <c r="M100" i="1" s="1"/>
  <c r="K23" i="1"/>
  <c r="N23" i="1" s="1"/>
  <c r="M23" i="1" s="1"/>
  <c r="K35" i="1"/>
  <c r="N35" i="1" s="1"/>
  <c r="M35" i="1" s="1"/>
  <c r="K37" i="1"/>
  <c r="K45" i="1"/>
  <c r="N45" i="1" s="1"/>
  <c r="N44" i="1" s="1"/>
  <c r="M44" i="1" s="1"/>
  <c r="K51" i="1"/>
  <c r="K57" i="1"/>
  <c r="N57" i="1" s="1"/>
  <c r="M57" i="1" s="1"/>
  <c r="K64" i="1"/>
  <c r="K66" i="1"/>
  <c r="K73" i="1"/>
  <c r="N73" i="1" s="1"/>
  <c r="M73" i="1" s="1"/>
  <c r="K93" i="1"/>
  <c r="N93" i="1" s="1"/>
  <c r="M93" i="1" s="1"/>
  <c r="L56" i="1"/>
  <c r="L55" i="1" s="1"/>
  <c r="L54" i="1" s="1"/>
  <c r="L92" i="1"/>
  <c r="L91" i="1" s="1"/>
  <c r="L90" i="1" s="1"/>
  <c r="L89" i="1" s="1"/>
  <c r="L88" i="1" s="1"/>
  <c r="L87" i="1" s="1"/>
  <c r="L99" i="1"/>
  <c r="L98" i="1" s="1"/>
  <c r="L97" i="1" s="1"/>
  <c r="L96" i="1" s="1"/>
  <c r="L95" i="1" s="1"/>
  <c r="L94" i="1" s="1"/>
  <c r="A65" i="1"/>
  <c r="A66" i="1"/>
  <c r="J92" i="1"/>
  <c r="J91" i="1" s="1"/>
  <c r="J90" i="1" s="1"/>
  <c r="J89" i="1" s="1"/>
  <c r="J88" i="1" s="1"/>
  <c r="J87" i="1" s="1"/>
  <c r="K87" i="1" s="1"/>
  <c r="N92" i="1" l="1"/>
  <c r="M92" i="1" s="1"/>
  <c r="N99" i="1"/>
  <c r="M99" i="1" s="1"/>
  <c r="M45" i="1"/>
  <c r="N56" i="1"/>
  <c r="M56" i="1" s="1"/>
  <c r="N43" i="1"/>
  <c r="K91" i="1"/>
  <c r="K89" i="1"/>
  <c r="K92" i="1"/>
  <c r="K90" i="1"/>
  <c r="K88" i="1"/>
  <c r="B17" i="1"/>
  <c r="B18" i="1" s="1"/>
  <c r="J56" i="1"/>
  <c r="G56" i="1"/>
  <c r="G55" i="1" s="1"/>
  <c r="N91" i="1" l="1"/>
  <c r="N90" i="1" s="1"/>
  <c r="N98" i="1"/>
  <c r="M98" i="1" s="1"/>
  <c r="N55" i="1"/>
  <c r="M55" i="1" s="1"/>
  <c r="M91" i="1"/>
  <c r="N42" i="1"/>
  <c r="M43" i="1"/>
  <c r="J55" i="1"/>
  <c r="K56" i="1"/>
  <c r="J99" i="1"/>
  <c r="N54" i="1" l="1"/>
  <c r="M54" i="1" s="1"/>
  <c r="N97" i="1"/>
  <c r="N89" i="1"/>
  <c r="M90" i="1"/>
  <c r="M42" i="1"/>
  <c r="N41" i="1"/>
  <c r="K55" i="1"/>
  <c r="J54" i="1"/>
  <c r="K54" i="1" s="1"/>
  <c r="M97" i="1"/>
  <c r="N96" i="1"/>
  <c r="J98" i="1"/>
  <c r="K99" i="1"/>
  <c r="M89" i="1" l="1"/>
  <c r="N88" i="1"/>
  <c r="M41" i="1"/>
  <c r="M96" i="1"/>
  <c r="N95" i="1"/>
  <c r="J97" i="1"/>
  <c r="K98" i="1"/>
  <c r="A48" i="1"/>
  <c r="A53" i="1"/>
  <c r="M88" i="1" l="1"/>
  <c r="N87" i="1"/>
  <c r="M87" i="1" s="1"/>
  <c r="A54" i="1"/>
  <c r="A61" i="1"/>
  <c r="A76" i="1" s="1"/>
  <c r="M95" i="1"/>
  <c r="N94" i="1"/>
  <c r="M94" i="1" s="1"/>
  <c r="J96" i="1"/>
  <c r="K97" i="1"/>
  <c r="L65" i="1"/>
  <c r="A50" i="1"/>
  <c r="A56" i="1" s="1"/>
  <c r="N65" i="1" l="1"/>
  <c r="J95" i="1"/>
  <c r="K96" i="1"/>
  <c r="A73" i="1"/>
  <c r="A79" i="1" s="1"/>
  <c r="A72" i="1"/>
  <c r="A78" i="1" s="1"/>
  <c r="N22" i="1"/>
  <c r="N31" i="1"/>
  <c r="N34" i="1"/>
  <c r="M34" i="1" s="1"/>
  <c r="N72" i="1"/>
  <c r="L63" i="1"/>
  <c r="L62" i="1" s="1"/>
  <c r="L61" i="1" s="1"/>
  <c r="J63" i="1"/>
  <c r="K63" i="1" s="1"/>
  <c r="J50" i="1"/>
  <c r="A63" i="1"/>
  <c r="N21" i="1" l="1"/>
  <c r="M21" i="1" s="1"/>
  <c r="M22" i="1"/>
  <c r="N30" i="1"/>
  <c r="M30" i="1" s="1"/>
  <c r="M31" i="1"/>
  <c r="J49" i="1"/>
  <c r="K50" i="1"/>
  <c r="M65" i="1"/>
  <c r="N64" i="1"/>
  <c r="M64" i="1" s="1"/>
  <c r="N71" i="1"/>
  <c r="M72" i="1"/>
  <c r="J94" i="1"/>
  <c r="K95" i="1"/>
  <c r="N53" i="1"/>
  <c r="N36" i="1" l="1"/>
  <c r="M36" i="1" s="1"/>
  <c r="J48" i="1"/>
  <c r="K49" i="1"/>
  <c r="N52" i="1"/>
  <c r="M52" i="1" s="1"/>
  <c r="M53" i="1"/>
  <c r="N63" i="1"/>
  <c r="N70" i="1"/>
  <c r="M71" i="1"/>
  <c r="K94" i="1"/>
  <c r="B19" i="1"/>
  <c r="B20" i="1" s="1"/>
  <c r="L71" i="1"/>
  <c r="L60" i="1"/>
  <c r="L59" i="1" s="1"/>
  <c r="L58" i="1" s="1"/>
  <c r="L44" i="1"/>
  <c r="L43" i="1" s="1"/>
  <c r="L36" i="1"/>
  <c r="L34" i="1"/>
  <c r="L31" i="1"/>
  <c r="L30" i="1" s="1"/>
  <c r="A97" i="1"/>
  <c r="A96" i="1"/>
  <c r="J72" i="1"/>
  <c r="J47" i="1" l="1"/>
  <c r="K48" i="1"/>
  <c r="M63" i="1"/>
  <c r="N62" i="1"/>
  <c r="M70" i="1"/>
  <c r="N69" i="1"/>
  <c r="J71" i="1"/>
  <c r="K71" i="1" s="1"/>
  <c r="K72" i="1"/>
  <c r="A90" i="1"/>
  <c r="A89" i="1"/>
  <c r="B21" i="1"/>
  <c r="B22" i="1" s="1"/>
  <c r="B23" i="1" s="1"/>
  <c r="B27" i="1" s="1"/>
  <c r="L53" i="1"/>
  <c r="L52" i="1" s="1"/>
  <c r="L33" i="1"/>
  <c r="L42" i="1"/>
  <c r="L41" i="1" s="1"/>
  <c r="L70" i="1"/>
  <c r="J65" i="1"/>
  <c r="J44" i="1"/>
  <c r="J36" i="1"/>
  <c r="K36" i="1" s="1"/>
  <c r="J34" i="1"/>
  <c r="K34" i="1" s="1"/>
  <c r="J31" i="1"/>
  <c r="L22" i="1"/>
  <c r="L21" i="1" s="1"/>
  <c r="J22" i="1"/>
  <c r="J70" i="1" l="1"/>
  <c r="K70" i="1" s="1"/>
  <c r="J21" i="1"/>
  <c r="J20" i="1" s="1"/>
  <c r="K22" i="1"/>
  <c r="J30" i="1"/>
  <c r="K30" i="1" s="1"/>
  <c r="K31" i="1"/>
  <c r="J43" i="1"/>
  <c r="K43" i="1" s="1"/>
  <c r="K44" i="1"/>
  <c r="J46" i="1"/>
  <c r="K46" i="1" s="1"/>
  <c r="K47" i="1"/>
  <c r="J62" i="1"/>
  <c r="K62" i="1" s="1"/>
  <c r="K65" i="1"/>
  <c r="M62" i="1"/>
  <c r="M61" i="1" s="1"/>
  <c r="N61" i="1" s="1"/>
  <c r="M69" i="1"/>
  <c r="N68" i="1"/>
  <c r="L69" i="1"/>
  <c r="L68" i="1" s="1"/>
  <c r="B28" i="1"/>
  <c r="B29" i="1" s="1"/>
  <c r="B30" i="1" s="1"/>
  <c r="B31" i="1" s="1"/>
  <c r="B32" i="1" s="1"/>
  <c r="B33" i="1" s="1"/>
  <c r="B34" i="1" s="1"/>
  <c r="B35" i="1" s="1"/>
  <c r="B36" i="1" s="1"/>
  <c r="B37" i="1" s="1"/>
  <c r="B41" i="1" s="1"/>
  <c r="J33" i="1"/>
  <c r="J29" i="1" s="1"/>
  <c r="J69" i="1"/>
  <c r="L19" i="1"/>
  <c r="L18" i="1" s="1"/>
  <c r="L28" i="1"/>
  <c r="L27" i="1" s="1"/>
  <c r="J53" i="1"/>
  <c r="J42" i="1" l="1"/>
  <c r="J41" i="1" s="1"/>
  <c r="K41" i="1" s="1"/>
  <c r="J61" i="1"/>
  <c r="K61" i="1" s="1"/>
  <c r="K21" i="1"/>
  <c r="K29" i="1"/>
  <c r="N29" i="1" s="1"/>
  <c r="K33" i="1"/>
  <c r="N33" i="1" s="1"/>
  <c r="M33" i="1" s="1"/>
  <c r="J52" i="1"/>
  <c r="K52" i="1" s="1"/>
  <c r="K53" i="1"/>
  <c r="N67" i="1"/>
  <c r="M67" i="1" s="1"/>
  <c r="M68" i="1"/>
  <c r="J68" i="1"/>
  <c r="J67" i="1" s="1"/>
  <c r="K69" i="1"/>
  <c r="L17" i="1"/>
  <c r="L16" i="1" s="1"/>
  <c r="M29" i="1" l="1"/>
  <c r="N28" i="1"/>
  <c r="M28" i="1" s="1"/>
  <c r="K42" i="1"/>
  <c r="J60" i="1"/>
  <c r="K60" i="1" s="1"/>
  <c r="L15" i="1"/>
  <c r="J28" i="1"/>
  <c r="J27" i="1" s="1"/>
  <c r="K27" i="1" s="1"/>
  <c r="N27" i="1" s="1"/>
  <c r="M27" i="1" s="1"/>
  <c r="K20" i="1"/>
  <c r="N20" i="1" s="1"/>
  <c r="J19" i="1"/>
  <c r="N60" i="1"/>
  <c r="K67" i="1"/>
  <c r="K68" i="1"/>
  <c r="B42" i="1"/>
  <c r="B43" i="1" s="1"/>
  <c r="B44" i="1" s="1"/>
  <c r="J59" i="1" l="1"/>
  <c r="K59" i="1" s="1"/>
  <c r="K28" i="1"/>
  <c r="N19" i="1"/>
  <c r="M20" i="1"/>
  <c r="J58" i="1"/>
  <c r="K58" i="1" s="1"/>
  <c r="K19" i="1"/>
  <c r="J18" i="1"/>
  <c r="M60" i="1"/>
  <c r="N59" i="1"/>
  <c r="B45" i="1"/>
  <c r="B46" i="1"/>
  <c r="B48" i="1" s="1"/>
  <c r="B51" i="1" s="1"/>
  <c r="B52" i="1" s="1"/>
  <c r="B53" i="1" s="1"/>
  <c r="B54" i="1" s="1"/>
  <c r="N18" i="1" l="1"/>
  <c r="M18" i="1" s="1"/>
  <c r="M19" i="1"/>
  <c r="K18" i="1"/>
  <c r="J17" i="1"/>
  <c r="J16" i="1" s="1"/>
  <c r="N58" i="1"/>
  <c r="M58" i="1" s="1"/>
  <c r="M59" i="1"/>
  <c r="B47" i="1"/>
  <c r="B59" i="1"/>
  <c r="B60" i="1" s="1"/>
  <c r="B61" i="1" s="1"/>
  <c r="B62" i="1" l="1"/>
  <c r="B63" i="1" s="1"/>
  <c r="B64" i="1" s="1"/>
  <c r="K17" i="1"/>
  <c r="N17" i="1" s="1"/>
  <c r="M17" i="1" s="1"/>
  <c r="B50" i="1"/>
  <c r="B49" i="1"/>
  <c r="B65" i="1"/>
  <c r="B66" i="1" s="1"/>
  <c r="K16" i="1" l="1"/>
  <c r="N16" i="1" s="1"/>
  <c r="M16" i="1" s="1"/>
  <c r="J15" i="1"/>
  <c r="K15" i="1" s="1"/>
  <c r="N15" i="1" s="1"/>
  <c r="B68" i="1"/>
  <c r="B69" i="1" s="1"/>
  <c r="B67" i="1"/>
  <c r="P28" i="1" l="1"/>
  <c r="M15" i="1"/>
  <c r="B70" i="1"/>
  <c r="B71" i="1" s="1"/>
  <c r="B72" i="1" s="1"/>
  <c r="B73" i="1" s="1"/>
  <c r="B87" i="1" s="1"/>
  <c r="B88" i="1" l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</calcChain>
</file>

<file path=xl/sharedStrings.xml><?xml version="1.0" encoding="utf-8"?>
<sst xmlns="http://schemas.openxmlformats.org/spreadsheetml/2006/main" count="469" uniqueCount="113">
  <si>
    <t>Наименование</t>
  </si>
  <si>
    <t>Рз</t>
  </si>
  <si>
    <t>Прз</t>
  </si>
  <si>
    <t>Цср</t>
  </si>
  <si>
    <t>Вр</t>
  </si>
  <si>
    <t>4</t>
  </si>
  <si>
    <t>7</t>
  </si>
  <si>
    <t>ВСЕГО</t>
  </si>
  <si>
    <t/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</si>
  <si>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</si>
  <si>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</si>
  <si>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</si>
  <si>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</si>
  <si>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</si>
  <si>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</si>
  <si>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</si>
  <si>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</si>
  <si>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</si>
  <si>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04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</si>
  <si>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</si>
  <si>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</si>
  <si>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</si>
  <si>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</si>
  <si>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</si>
  <si>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11</t>
  </si>
  <si>
    <t>13</t>
  </si>
  <si>
    <t>03</t>
  </si>
  <si>
    <t>09</t>
  </si>
  <si>
    <t>Национальная экономика</t>
  </si>
  <si>
    <t>Национальная оборона</t>
  </si>
  <si>
    <t>Мобилизационная и вневойсковая подготовка</t>
  </si>
  <si>
    <t>Дорожное хозяйство(дорожные фонды)</t>
  </si>
  <si>
    <t>Основное мероприятие "Ремонт и содержание дорог в границах поселения, поддержание дорожного полотна в работоспособном состоянии"</t>
  </si>
  <si>
    <t>Адм</t>
  </si>
  <si>
    <t>3</t>
  </si>
  <si>
    <t>5</t>
  </si>
  <si>
    <t>Приложение 2</t>
  </si>
  <si>
    <t>870</t>
  </si>
  <si>
    <t>Резервные средства</t>
  </si>
  <si>
    <t>Резервные фонды</t>
  </si>
  <si>
    <t>Закупка товаров, работ и услуг для государственных (муниципальных) нужд</t>
  </si>
  <si>
    <t xml:space="preserve">Расходы на выплаты по оплате труда высшего должностного лица </t>
  </si>
  <si>
    <t xml:space="preserve">Расходы на выплаты по оплате труда работников  органов местного самоуправления  </t>
  </si>
  <si>
    <t>10</t>
  </si>
  <si>
    <t>700</t>
  </si>
  <si>
    <t>730</t>
  </si>
  <si>
    <t>Обслуживание государственного (муниципального)долга</t>
  </si>
  <si>
    <t>Обслуживание государственного (муниципального)внутреннего долга</t>
  </si>
  <si>
    <t>Процентные платежи по муниципальному долгу</t>
  </si>
  <si>
    <t>обслуживание государственного (муниципального)долга</t>
  </si>
  <si>
    <t>Обслуживание муниципального долга</t>
  </si>
  <si>
    <t>6</t>
  </si>
  <si>
    <t>00</t>
  </si>
  <si>
    <t>41150</t>
  </si>
  <si>
    <t>41110</t>
  </si>
  <si>
    <t>41120</t>
  </si>
  <si>
    <t>77150</t>
  </si>
  <si>
    <t>89</t>
  </si>
  <si>
    <t>1</t>
  </si>
  <si>
    <t>0</t>
  </si>
  <si>
    <t>41180</t>
  </si>
  <si>
    <t>41240</t>
  </si>
  <si>
    <t>51180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</si>
  <si>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</si>
  <si>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>Другие общегосударственные вопросы</t>
  </si>
  <si>
    <t>65</t>
  </si>
  <si>
    <t>2</t>
  </si>
  <si>
    <t>03010</t>
  </si>
  <si>
    <t>300</t>
  </si>
  <si>
    <t>310</t>
  </si>
  <si>
    <t>Публичные нормативные социальные выплаты гражданам</t>
  </si>
  <si>
    <t>Социальное обеспечение и иные выплаты населению</t>
  </si>
  <si>
    <t>Доплаты к пенсиям муниципальных служащих Республики Мордовия</t>
  </si>
  <si>
    <t xml:space="preserve"> Пенсионное обеспечение</t>
  </si>
  <si>
    <t>Социальная политика</t>
  </si>
  <si>
    <t>Утверждено на год</t>
  </si>
  <si>
    <t>Сводная бюджетная роспись</t>
  </si>
  <si>
    <t>Исполнено за год</t>
  </si>
  <si>
    <t>Процент исполнения от утвержденного плана</t>
  </si>
  <si>
    <t>Процент исполнения от плана предусмотренного сводной бюджетной росписью</t>
  </si>
  <si>
    <t>(тыс.рублей)</t>
  </si>
  <si>
    <t>Администрация Трофимовщинского сельского поселения Ромодановского муниципального района</t>
  </si>
  <si>
    <t>Обеспечение деятельности  Администраций Трофимовщинского сельского поселения Ромодановского муниципального района Республики Мордовия</t>
  </si>
  <si>
    <t xml:space="preserve">Расходы в рамках обеспечения деятельности администрации Трофимовщинского сельского поселения Ромодановского муниципального района Республики Мордовия </t>
  </si>
  <si>
    <t>Непрограммные расходы в рамках обеспечения деятельности главных распорядителей средств бюджета Трофимовщинскогосельского поселения Ромодановского муниципального района Республики Мордовия</t>
  </si>
  <si>
    <t>Непрограммные расходы главных распорядителей  средств бюджета Трофимовщинского  сельского поселения  Ромодановского муниципального района Республики Мордовия</t>
  </si>
  <si>
    <t>Резервные фонды администрации Трофимовщинского  сельского поселения Ромодановского муниципального района Республики Мордовия</t>
  </si>
  <si>
    <t>850</t>
  </si>
  <si>
    <t xml:space="preserve">Муниципальная программа «Комплексное развитие транспортной инфраструктуры Трофимовщинскогосельского поселения Ромодановского муниципального района Республики Мордовия на 2018- 2030 года" </t>
  </si>
  <si>
    <t xml:space="preserve">  </t>
  </si>
  <si>
    <t>Функционирование Правительства Российской Федерации, высших исполнительных  органов  субъектов Российской Федерации, местных администраций</t>
  </si>
  <si>
    <t xml:space="preserve">Расходы на обеспечение выполнения функций органов местного самоуправления </t>
  </si>
  <si>
    <t>Уплата налогов,сборов и иных платежей</t>
  </si>
  <si>
    <t>Осуществление 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</si>
  <si>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к решению Совета депутатов Трофимовщинского сельского поселения Ромодановского муниципального района Республики Мордовия "Об исполнении бюджета Трофимовщинского сельского поселения  Ромодановского муниципального района Республики Мордовия за 2025 год"</t>
  </si>
  <si>
    <t>РАСХОДЫ                                                                                                                                                                                                                                                                                                                                            БЮДЖЕТА ТРОФИМОВЩИНСКОГО СЕЛЬСКОГО ПОСЕЛЕНИЯ РОМОДАНОВСКОГО МУНИЦИПАЛЬНОГО РАЙОНА                                                                                                                                                          РЕСПУБЛИКИ МОРДОВИЯ ЗА 2025 ГОД ПО ВЕДОМСТВЕННОЙ СТРУКТУРЕ РАСХОДОВ  БЮЖЕТА                                                                                                                                               ТРОФИМОВЩИНСКОГО СЕЛЬСКОГО ПОСЕЛЕНИЯ РОМОДАНОВСКОГО МУНИЦИПАЛЬНОГО РАЙОНА РЕСПУБЛИКИ МОРДОВИЯ</t>
  </si>
  <si>
    <t>44205</t>
  </si>
  <si>
    <t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</si>
  <si>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Мероприятия связанные с муниципальным управлением</t>
  </si>
  <si>
    <t>12</t>
  </si>
  <si>
    <t>42370</t>
  </si>
  <si>
    <t>Мероприятия по землеустройству и землепользованию</t>
  </si>
  <si>
    <t>Другие вопросы в облости национальной экономики</t>
  </si>
  <si>
    <t>05</t>
  </si>
  <si>
    <t>08</t>
  </si>
  <si>
    <t>43010</t>
  </si>
  <si>
    <t>Жилищно-коммунальное хозяйство</t>
  </si>
  <si>
    <t>Благоустройство</t>
  </si>
  <si>
    <t>Муниципальная программа комплексного развития социальной  инфраструктуры Трофимовщинского сельского поселения  Ромодановского муниципального района Республики Мордовия на  2018-2030 года</t>
  </si>
  <si>
    <t>Основное мероприятие "Освещение территории сельского поселения "</t>
  </si>
  <si>
    <t>Уличное освещение</t>
  </si>
  <si>
    <t>9Д184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</si>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</sst>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0" fontId="4" fillId="0" borderId="0"/>
    <xf numFmtId="0" fontId="2" fillId="0" borderId="0"/>
    <xf numFmtId="164" fontId="1" fillId="0" borderId="0" applyFont="0" applyFill="0" applyBorder="0" applyAlignment="0" applyProtection="0"/>
    <xf numFmtId="0" fontId="1" fillId="0" borderId="0"/>
  </cellStyleXfs>
  <cellXfs count="90">
    <xf numFmtId="0" fontId="0" fillId="0" borderId="0" xfId="0"/>
    <xf numFmtId="0" fontId="2" fillId="0" borderId="0" xfId="1"/>
    <xf numFmtId="0" fontId="3" fillId="0" borderId="0" xfId="1" applyFont="1"/>
    <xf numFmtId="164" fontId="3" fillId="0" borderId="0" xfId="1" applyNumberFormat="1" applyFont="1"/>
    <xf numFmtId="164" fontId="2" fillId="0" borderId="0" xfId="1" applyNumberFormat="1"/>
    <xf numFmtId="0" fontId="2" fillId="0" borderId="0" xfId="1" applyAlignment="1">
      <alignment vertical="top" wrapText="1"/>
    </xf>
    <xf numFmtId="49" fontId="2" fillId="0" borderId="0" xfId="1" applyNumberFormat="1" applyAlignment="1">
      <alignment horizontal="center"/>
    </xf>
    <xf numFmtId="0" fontId="5" fillId="0" borderId="4" xfId="0" applyFont="1" applyBorder="1" applyAlignment="1">
      <alignment horizontal="center" wrapText="1"/>
    </xf>
    <xf numFmtId="0" fontId="6" fillId="0" borderId="4" xfId="0" applyFont="1" applyBorder="1" applyAlignment="1">
      <alignment horizontal="left" wrapText="1"/>
    </xf>
    <xf numFmtId="49" fontId="5" fillId="0" borderId="4" xfId="0" applyNumberFormat="1" applyFont="1" applyBorder="1" applyAlignment="1">
      <alignment horizontal="left" wrapText="1"/>
    </xf>
    <xf numFmtId="49" fontId="6" fillId="0" borderId="4" xfId="0" applyNumberFormat="1" applyFont="1" applyBorder="1" applyAlignment="1">
      <alignment horizontal="left" wrapText="1"/>
    </xf>
    <xf numFmtId="0" fontId="6" fillId="0" borderId="7" xfId="0" applyFont="1" applyBorder="1" applyAlignment="1">
      <alignment horizontal="left" wrapText="1"/>
    </xf>
    <xf numFmtId="49" fontId="5" fillId="0" borderId="7" xfId="0" applyNumberFormat="1" applyFont="1" applyBorder="1" applyAlignment="1">
      <alignment horizontal="left" wrapText="1"/>
    </xf>
    <xf numFmtId="49" fontId="6" fillId="0" borderId="7" xfId="0" applyNumberFormat="1" applyFont="1" applyBorder="1" applyAlignment="1">
      <alignment horizontal="left" wrapText="1"/>
    </xf>
    <xf numFmtId="49" fontId="6" fillId="0" borderId="8" xfId="0" applyNumberFormat="1" applyFont="1" applyBorder="1" applyAlignment="1">
      <alignment horizontal="left" wrapText="1"/>
    </xf>
    <xf numFmtId="0" fontId="2" fillId="0" borderId="0" xfId="1" applyAlignment="1">
      <alignment horizontal="center"/>
    </xf>
    <xf numFmtId="0" fontId="7" fillId="2" borderId="0" xfId="3" applyFont="1" applyFill="1" applyAlignment="1">
      <alignment horizontal="center" vertical="top" wrapText="1"/>
    </xf>
    <xf numFmtId="0" fontId="7" fillId="2" borderId="1" xfId="1" applyFont="1" applyFill="1" applyBorder="1" applyAlignment="1">
      <alignment vertical="top" wrapText="1"/>
    </xf>
    <xf numFmtId="1" fontId="7" fillId="2" borderId="1" xfId="3" applyNumberFormat="1" applyFont="1" applyFill="1" applyBorder="1" applyAlignment="1">
      <alignment vertical="top" wrapText="1"/>
    </xf>
    <xf numFmtId="1" fontId="7" fillId="2" borderId="1" xfId="1" applyNumberFormat="1" applyFont="1" applyFill="1" applyBorder="1" applyAlignment="1">
      <alignment vertical="top" wrapText="1"/>
    </xf>
    <xf numFmtId="1" fontId="8" fillId="2" borderId="1" xfId="1" applyNumberFormat="1" applyFont="1" applyFill="1" applyBorder="1" applyAlignment="1">
      <alignment horizontal="left" vertical="top" wrapText="1"/>
    </xf>
    <xf numFmtId="1" fontId="8" fillId="2" borderId="1" xfId="3" applyNumberFormat="1" applyFont="1" applyFill="1" applyBorder="1" applyAlignment="1">
      <alignment horizontal="left" vertical="top" wrapText="1"/>
    </xf>
    <xf numFmtId="1" fontId="8" fillId="0" borderId="1" xfId="1" applyNumberFormat="1" applyFont="1" applyBorder="1" applyAlignment="1">
      <alignment horizontal="left" vertical="top" wrapText="1"/>
    </xf>
    <xf numFmtId="1" fontId="9" fillId="0" borderId="1" xfId="0" applyNumberFormat="1" applyFont="1" applyBorder="1" applyAlignment="1">
      <alignment wrapText="1"/>
    </xf>
    <xf numFmtId="1" fontId="9" fillId="0" borderId="1" xfId="0" applyNumberFormat="1" applyFont="1" applyBorder="1"/>
    <xf numFmtId="1" fontId="8" fillId="0" borderId="1" xfId="3" applyNumberFormat="1" applyFont="1" applyBorder="1" applyAlignment="1">
      <alignment horizontal="left" vertical="top" wrapText="1"/>
    </xf>
    <xf numFmtId="1" fontId="7" fillId="2" borderId="1" xfId="1" applyNumberFormat="1" applyFont="1" applyFill="1" applyBorder="1" applyAlignment="1">
      <alignment horizontal="left" vertical="top" wrapText="1"/>
    </xf>
    <xf numFmtId="0" fontId="9" fillId="2" borderId="1" xfId="3" applyFont="1" applyFill="1" applyBorder="1" applyAlignment="1">
      <alignment horizontal="left" vertical="top" wrapText="1"/>
    </xf>
    <xf numFmtId="0" fontId="8" fillId="2" borderId="1" xfId="3" applyFont="1" applyFill="1" applyBorder="1" applyAlignment="1">
      <alignment horizontal="left" vertical="top" wrapText="1"/>
    </xf>
    <xf numFmtId="0" fontId="9" fillId="0" borderId="1" xfId="0" applyFont="1" applyBorder="1" applyAlignment="1">
      <alignment wrapText="1"/>
    </xf>
    <xf numFmtId="1" fontId="9" fillId="0" borderId="1" xfId="3" applyNumberFormat="1" applyFont="1" applyBorder="1" applyAlignment="1">
      <alignment vertical="top" wrapText="1"/>
    </xf>
    <xf numFmtId="1" fontId="7" fillId="2" borderId="1" xfId="3" applyNumberFormat="1" applyFont="1" applyFill="1" applyBorder="1" applyAlignment="1">
      <alignment horizontal="left" vertical="top" wrapText="1"/>
    </xf>
    <xf numFmtId="1" fontId="8" fillId="2" borderId="3" xfId="3" applyNumberFormat="1" applyFont="1" applyFill="1" applyBorder="1" applyAlignment="1">
      <alignment horizontal="left" vertical="top" wrapText="1"/>
    </xf>
    <xf numFmtId="49" fontId="7" fillId="2" borderId="1" xfId="1" applyNumberFormat="1" applyFont="1" applyFill="1" applyBorder="1" applyAlignment="1">
      <alignment horizontal="center"/>
    </xf>
    <xf numFmtId="164" fontId="7" fillId="2" borderId="1" xfId="1" applyNumberFormat="1" applyFont="1" applyFill="1" applyBorder="1" applyAlignment="1">
      <alignment horizontal="center"/>
    </xf>
    <xf numFmtId="49" fontId="8" fillId="2" borderId="1" xfId="1" applyNumberFormat="1" applyFont="1" applyFill="1" applyBorder="1" applyAlignment="1">
      <alignment horizontal="left"/>
    </xf>
    <xf numFmtId="164" fontId="8" fillId="2" borderId="1" xfId="1" applyNumberFormat="1" applyFont="1" applyFill="1" applyBorder="1" applyAlignment="1">
      <alignment horizontal="center"/>
    </xf>
    <xf numFmtId="164" fontId="8" fillId="2" borderId="1" xfId="3" applyNumberFormat="1" applyFont="1" applyFill="1" applyBorder="1" applyAlignment="1">
      <alignment horizontal="center"/>
    </xf>
    <xf numFmtId="49" fontId="9" fillId="2" borderId="1" xfId="1" applyNumberFormat="1" applyFont="1" applyFill="1" applyBorder="1" applyAlignment="1">
      <alignment horizontal="left"/>
    </xf>
    <xf numFmtId="49" fontId="10" fillId="2" borderId="1" xfId="1" applyNumberFormat="1" applyFont="1" applyFill="1" applyBorder="1" applyAlignment="1">
      <alignment horizontal="left"/>
    </xf>
    <xf numFmtId="49" fontId="8" fillId="0" borderId="1" xfId="3" applyNumberFormat="1" applyFont="1" applyBorder="1" applyAlignment="1">
      <alignment horizontal="left"/>
    </xf>
    <xf numFmtId="1" fontId="7" fillId="2" borderId="1" xfId="1" applyNumberFormat="1" applyFont="1" applyFill="1" applyBorder="1" applyAlignment="1">
      <alignment horizontal="center" wrapText="1"/>
    </xf>
    <xf numFmtId="1" fontId="7" fillId="2" borderId="1" xfId="1" applyNumberFormat="1" applyFont="1" applyFill="1" applyBorder="1" applyAlignment="1">
      <alignment horizontal="center" vertical="top" wrapText="1"/>
    </xf>
    <xf numFmtId="49" fontId="7" fillId="2" borderId="1" xfId="1" applyNumberFormat="1" applyFont="1" applyFill="1" applyBorder="1" applyAlignment="1">
      <alignment horizontal="left"/>
    </xf>
    <xf numFmtId="1" fontId="8" fillId="2" borderId="1" xfId="1" applyNumberFormat="1" applyFont="1" applyFill="1" applyBorder="1" applyAlignment="1">
      <alignment horizontal="center" wrapText="1"/>
    </xf>
    <xf numFmtId="1" fontId="8" fillId="0" borderId="1" xfId="1" applyNumberFormat="1" applyFont="1" applyBorder="1" applyAlignment="1">
      <alignment horizontal="center" wrapText="1"/>
    </xf>
    <xf numFmtId="1" fontId="8" fillId="2" borderId="1" xfId="1" applyNumberFormat="1" applyFont="1" applyFill="1" applyBorder="1" applyAlignment="1">
      <alignment horizontal="center"/>
    </xf>
    <xf numFmtId="1" fontId="8" fillId="2" borderId="1" xfId="3" applyNumberFormat="1" applyFont="1" applyFill="1" applyBorder="1" applyAlignment="1">
      <alignment horizontal="center" wrapText="1"/>
    </xf>
    <xf numFmtId="1" fontId="9" fillId="0" borderId="1" xfId="0" applyNumberFormat="1" applyFont="1" applyBorder="1" applyAlignment="1">
      <alignment horizontal="center"/>
    </xf>
    <xf numFmtId="1" fontId="10" fillId="0" borderId="1" xfId="0" applyNumberFormat="1" applyFont="1" applyBorder="1" applyAlignment="1">
      <alignment horizontal="center"/>
    </xf>
    <xf numFmtId="1" fontId="9" fillId="2" borderId="1" xfId="1" applyNumberFormat="1" applyFont="1" applyFill="1" applyBorder="1" applyAlignment="1">
      <alignment horizontal="center" wrapText="1"/>
    </xf>
    <xf numFmtId="1" fontId="8" fillId="0" borderId="1" xfId="3" applyNumberFormat="1" applyFont="1" applyBorder="1" applyAlignment="1">
      <alignment horizontal="center" wrapText="1"/>
    </xf>
    <xf numFmtId="49" fontId="9" fillId="2" borderId="2" xfId="1" applyNumberFormat="1" applyFont="1" applyFill="1" applyBorder="1" applyAlignment="1">
      <alignment horizontal="left"/>
    </xf>
    <xf numFmtId="1" fontId="9" fillId="0" borderId="2" xfId="3" applyNumberFormat="1" applyFont="1" applyBorder="1" applyAlignment="1">
      <alignment horizontal="center" wrapText="1"/>
    </xf>
    <xf numFmtId="1" fontId="10" fillId="0" borderId="2" xfId="3" applyNumberFormat="1" applyFont="1" applyBorder="1" applyAlignment="1">
      <alignment horizontal="center" wrapText="1"/>
    </xf>
    <xf numFmtId="49" fontId="10" fillId="2" borderId="2" xfId="1" applyNumberFormat="1" applyFont="1" applyFill="1" applyBorder="1" applyAlignment="1">
      <alignment horizontal="left"/>
    </xf>
    <xf numFmtId="0" fontId="7" fillId="2" borderId="1" xfId="1" applyFont="1" applyFill="1" applyBorder="1" applyAlignment="1">
      <alignment horizontal="center" vertical="top" wrapText="1"/>
    </xf>
    <xf numFmtId="0" fontId="7" fillId="2" borderId="1" xfId="1" applyFont="1" applyFill="1" applyBorder="1" applyAlignment="1">
      <alignment horizontal="center"/>
    </xf>
    <xf numFmtId="0" fontId="7" fillId="2" borderId="1" xfId="1" applyFont="1" applyFill="1" applyBorder="1" applyAlignment="1">
      <alignment horizontal="center" vertical="center" wrapText="1"/>
    </xf>
    <xf numFmtId="49" fontId="7" fillId="2" borderId="1" xfId="1" applyNumberFormat="1" applyFont="1" applyFill="1" applyBorder="1" applyAlignment="1">
      <alignment horizontal="center" vertical="center"/>
    </xf>
    <xf numFmtId="49" fontId="7" fillId="2" borderId="2" xfId="1" applyNumberFormat="1" applyFont="1" applyFill="1" applyBorder="1" applyAlignment="1">
      <alignment horizontal="center" vertical="center"/>
    </xf>
    <xf numFmtId="3" fontId="7" fillId="2" borderId="1" xfId="1" applyNumberFormat="1" applyFont="1" applyFill="1" applyBorder="1" applyAlignment="1">
      <alignment horizontal="center" vertical="center" wrapText="1"/>
    </xf>
    <xf numFmtId="0" fontId="9" fillId="0" borderId="1" xfId="0" applyFont="1" applyBorder="1"/>
    <xf numFmtId="0" fontId="10" fillId="0" borderId="1" xfId="0" applyFont="1" applyBorder="1"/>
    <xf numFmtId="0" fontId="8" fillId="2" borderId="0" xfId="3" applyFont="1" applyFill="1" applyAlignment="1">
      <alignment horizontal="center" vertical="top" wrapText="1"/>
    </xf>
    <xf numFmtId="0" fontId="7" fillId="2" borderId="0" xfId="3" applyFont="1" applyFill="1" applyAlignment="1">
      <alignment vertical="top" wrapText="1"/>
    </xf>
    <xf numFmtId="0" fontId="5" fillId="0" borderId="7" xfId="0" applyFont="1" applyBorder="1" applyAlignment="1">
      <alignment horizontal="center" wrapText="1"/>
    </xf>
    <xf numFmtId="164" fontId="7" fillId="0" borderId="0" xfId="1" applyNumberFormat="1" applyFont="1" applyAlignment="1">
      <alignment horizontal="center"/>
    </xf>
    <xf numFmtId="1" fontId="6" fillId="0" borderId="4" xfId="1" applyNumberFormat="1" applyFont="1" applyBorder="1" applyAlignment="1">
      <alignment horizontal="left" wrapText="1"/>
    </xf>
    <xf numFmtId="0" fontId="8" fillId="2" borderId="0" xfId="1" applyFont="1" applyFill="1" applyAlignment="1">
      <alignment horizontal="center"/>
    </xf>
    <xf numFmtId="49" fontId="8" fillId="2" borderId="0" xfId="1" applyNumberFormat="1" applyFont="1" applyFill="1" applyAlignment="1">
      <alignment horizontal="center"/>
    </xf>
    <xf numFmtId="49" fontId="8" fillId="2" borderId="0" xfId="1" applyNumberFormat="1" applyFont="1" applyFill="1" applyAlignment="1">
      <alignment horizontal="right"/>
    </xf>
    <xf numFmtId="0" fontId="8" fillId="2" borderId="0" xfId="1" applyFont="1" applyFill="1" applyAlignment="1">
      <alignment wrapText="1"/>
    </xf>
    <xf numFmtId="49" fontId="8" fillId="2" borderId="0" xfId="1" applyNumberFormat="1" applyFont="1" applyFill="1"/>
    <xf numFmtId="49" fontId="8" fillId="2" borderId="0" xfId="1" applyNumberFormat="1" applyFont="1" applyFill="1" applyAlignment="1">
      <alignment wrapText="1"/>
    </xf>
    <xf numFmtId="49" fontId="8" fillId="2" borderId="0" xfId="1" applyNumberFormat="1" applyFont="1" applyFill="1" applyAlignment="1">
      <alignment horizontal="center" wrapText="1"/>
    </xf>
    <xf numFmtId="0" fontId="8" fillId="2" borderId="0" xfId="1" applyFont="1" applyFill="1" applyAlignment="1">
      <alignment horizontal="right"/>
    </xf>
    <xf numFmtId="49" fontId="7" fillId="2" borderId="0" xfId="1" applyNumberFormat="1" applyFont="1" applyFill="1" applyAlignment="1">
      <alignment horizontal="center"/>
    </xf>
    <xf numFmtId="1" fontId="8" fillId="2" borderId="2" xfId="3" applyNumberFormat="1" applyFont="1" applyFill="1" applyBorder="1" applyAlignment="1">
      <alignment horizontal="center" wrapText="1"/>
    </xf>
    <xf numFmtId="49" fontId="8" fillId="2" borderId="2" xfId="1" applyNumberFormat="1" applyFont="1" applyFill="1" applyBorder="1" applyAlignment="1">
      <alignment horizontal="left"/>
    </xf>
    <xf numFmtId="1" fontId="7" fillId="2" borderId="2" xfId="3" applyNumberFormat="1" applyFont="1" applyFill="1" applyBorder="1" applyAlignment="1">
      <alignment horizontal="center" wrapText="1"/>
    </xf>
    <xf numFmtId="49" fontId="7" fillId="2" borderId="2" xfId="1" applyNumberFormat="1" applyFont="1" applyFill="1" applyBorder="1" applyAlignment="1">
      <alignment horizontal="left"/>
    </xf>
    <xf numFmtId="0" fontId="6" fillId="2" borderId="1" xfId="5" applyFont="1" applyFill="1" applyBorder="1" applyAlignment="1">
      <alignment horizontal="left" vertical="top" wrapText="1"/>
    </xf>
    <xf numFmtId="49" fontId="7" fillId="2" borderId="5" xfId="1" applyNumberFormat="1" applyFont="1" applyFill="1" applyBorder="1" applyAlignment="1">
      <alignment horizontal="center" vertical="center"/>
    </xf>
    <xf numFmtId="49" fontId="7" fillId="2" borderId="6" xfId="1" applyNumberFormat="1" applyFont="1" applyFill="1" applyBorder="1" applyAlignment="1">
      <alignment horizontal="center" vertical="center"/>
    </xf>
    <xf numFmtId="49" fontId="8" fillId="2" borderId="0" xfId="1" applyNumberFormat="1" applyFont="1" applyFill="1" applyAlignment="1">
      <alignment horizontal="center"/>
    </xf>
    <xf numFmtId="49" fontId="8" fillId="2" borderId="0" xfId="1" applyNumberFormat="1" applyFont="1" applyFill="1" applyAlignment="1">
      <alignment horizontal="center" vertical="center" wrapText="1"/>
    </xf>
    <xf numFmtId="49" fontId="8" fillId="0" borderId="0" xfId="1" applyNumberFormat="1" applyFont="1" applyAlignment="1">
      <alignment horizontal="center" wrapText="1"/>
    </xf>
    <xf numFmtId="49" fontId="8" fillId="2" borderId="0" xfId="1" applyNumberFormat="1" applyFont="1" applyFill="1" applyAlignment="1">
      <alignment horizontal="center" wrapText="1"/>
    </xf>
    <xf numFmtId="0" fontId="7" fillId="2" borderId="0" xfId="3" applyFont="1" applyFill="1" applyAlignment="1">
      <alignment horizontal="center" vertical="top" wrapText="1"/>
    </xf>
  </cellXfs>
  <cellStyles count="6">
    <cellStyle name="Обычный" xfId="0" builtinId="0"/>
    <cellStyle name="Обычный 2" xfId="1" xr:uid="{00000000-0005-0000-0000-000001000000}"/>
    <cellStyle name="Обычный 2 2" xfId="3" xr:uid="{00000000-0005-0000-0000-000002000000}"/>
    <cellStyle name="Обычный 3" xfId="2" xr:uid="{00000000-0005-0000-0000-000003000000}"/>
    <cellStyle name="Обычный 7" xfId="5" xr:uid="{129794D6-DC24-4622-B452-2394899AE8C0}"/>
    <cellStyle name="Финансовый 2" xfId="4" xr:uid="{00000000-0005-0000-0000-000004000000}"/>
  </cellStyles>
  <dxfs count="6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R107"/>
  <sheetViews>
    <sheetView showZeros="0" tabSelected="1" view="pageBreakPreview" topLeftCell="A52" zoomScaleSheetLayoutView="100" workbookViewId="0">
      <selection activeCell="Q71" sqref="Q71"/>
    </sheetView>
  </sheetViews>
  <sheetFormatPr defaultRowHeight="12.75" x14ac:dyDescent="0.2"/>
  <cols>
    <col min="1" max="1" width="31.42578125" style="5" customWidth="1"/>
    <col min="2" max="2" width="4.28515625" style="5" customWidth="1"/>
    <col min="3" max="3" width="4.42578125" style="6" customWidth="1"/>
    <col min="4" max="4" width="4.7109375" style="6" customWidth="1"/>
    <col min="5" max="5" width="3.85546875" style="6" customWidth="1"/>
    <col min="6" max="6" width="4.140625" style="6" customWidth="1"/>
    <col min="7" max="7" width="3.7109375" style="6" customWidth="1"/>
    <col min="8" max="8" width="6" style="6" customWidth="1"/>
    <col min="9" max="9" width="5.28515625" style="6" customWidth="1"/>
    <col min="10" max="10" width="11.140625" style="4" customWidth="1"/>
    <col min="11" max="11" width="10.42578125" style="4" customWidth="1"/>
    <col min="12" max="12" width="10.140625" style="4" customWidth="1"/>
    <col min="13" max="13" width="9.7109375" style="4" customWidth="1"/>
    <col min="14" max="14" width="10.85546875" style="4" customWidth="1"/>
    <col min="15" max="16384" width="9.140625" style="1"/>
  </cols>
  <sheetData>
    <row r="1" spans="1:18" ht="19.5" customHeight="1" x14ac:dyDescent="0.2">
      <c r="A1" s="69"/>
      <c r="B1" s="69"/>
      <c r="C1" s="70"/>
      <c r="D1" s="70"/>
      <c r="E1" s="70"/>
      <c r="F1" s="70"/>
      <c r="G1" s="71"/>
      <c r="H1" s="70"/>
      <c r="I1" s="70"/>
      <c r="J1" s="85" t="s">
        <v>36</v>
      </c>
      <c r="K1" s="85"/>
      <c r="L1" s="85"/>
      <c r="M1" s="85"/>
      <c r="N1" s="85"/>
    </row>
    <row r="2" spans="1:18" ht="11.25" customHeight="1" x14ac:dyDescent="0.2">
      <c r="A2" s="69"/>
      <c r="B2" s="69"/>
      <c r="C2" s="70"/>
      <c r="D2" s="70"/>
      <c r="E2" s="70"/>
      <c r="F2" s="70"/>
      <c r="G2" s="71"/>
      <c r="H2" s="70"/>
      <c r="I2" s="70"/>
      <c r="J2" s="86" t="s">
        <v>94</v>
      </c>
      <c r="K2" s="86"/>
      <c r="L2" s="86"/>
      <c r="M2" s="86"/>
      <c r="N2" s="86"/>
    </row>
    <row r="3" spans="1:18" ht="10.5" customHeight="1" x14ac:dyDescent="0.2">
      <c r="A3" s="69"/>
      <c r="B3" s="69"/>
      <c r="C3" s="70"/>
      <c r="D3" s="70"/>
      <c r="E3" s="70"/>
      <c r="F3" s="70"/>
      <c r="G3" s="71"/>
      <c r="H3" s="70"/>
      <c r="I3" s="70"/>
      <c r="J3" s="86"/>
      <c r="K3" s="86"/>
      <c r="L3" s="86"/>
      <c r="M3" s="86"/>
      <c r="N3" s="86"/>
    </row>
    <row r="4" spans="1:18" x14ac:dyDescent="0.2">
      <c r="A4" s="72"/>
      <c r="B4" s="72"/>
      <c r="C4" s="70"/>
      <c r="D4" s="70"/>
      <c r="E4" s="70"/>
      <c r="F4" s="70"/>
      <c r="G4" s="71"/>
      <c r="H4" s="70"/>
      <c r="I4" s="70"/>
      <c r="J4" s="86"/>
      <c r="K4" s="86"/>
      <c r="L4" s="86"/>
      <c r="M4" s="86"/>
      <c r="N4" s="86"/>
    </row>
    <row r="5" spans="1:18" ht="15.75" customHeight="1" x14ac:dyDescent="0.2">
      <c r="A5" s="72"/>
      <c r="B5" s="72"/>
      <c r="C5" s="70"/>
      <c r="D5" s="70"/>
      <c r="E5" s="70"/>
      <c r="F5" s="70"/>
      <c r="G5" s="73"/>
      <c r="H5" s="70"/>
      <c r="I5" s="70"/>
      <c r="J5" s="86"/>
      <c r="K5" s="86"/>
      <c r="L5" s="86"/>
      <c r="M5" s="86"/>
      <c r="N5" s="86"/>
    </row>
    <row r="6" spans="1:18" ht="15.75" customHeight="1" x14ac:dyDescent="0.2">
      <c r="A6" s="72"/>
      <c r="B6" s="72"/>
      <c r="C6" s="70"/>
      <c r="D6" s="70"/>
      <c r="E6" s="70"/>
      <c r="F6" s="70"/>
      <c r="G6" s="74"/>
      <c r="H6" s="75"/>
      <c r="I6" s="75"/>
      <c r="J6" s="86"/>
      <c r="K6" s="86"/>
      <c r="L6" s="86"/>
      <c r="M6" s="86"/>
      <c r="N6" s="86"/>
    </row>
    <row r="7" spans="1:18" ht="60" customHeight="1" x14ac:dyDescent="0.2">
      <c r="A7" s="72"/>
      <c r="B7" s="72"/>
      <c r="C7" s="70"/>
      <c r="D7" s="70"/>
      <c r="E7" s="70"/>
      <c r="F7" s="70"/>
      <c r="G7" s="70"/>
      <c r="H7" s="70"/>
      <c r="I7" s="70"/>
      <c r="J7" s="86"/>
      <c r="K7" s="86"/>
      <c r="L7" s="86"/>
      <c r="M7" s="86"/>
      <c r="N7" s="86"/>
    </row>
    <row r="8" spans="1:18" ht="19.5" customHeight="1" x14ac:dyDescent="0.2">
      <c r="A8" s="76"/>
      <c r="B8" s="76"/>
      <c r="C8" s="70"/>
      <c r="D8" s="77"/>
      <c r="E8" s="77"/>
      <c r="F8" s="77"/>
      <c r="G8" s="70"/>
      <c r="H8" s="70"/>
      <c r="I8" s="70"/>
      <c r="J8" s="87"/>
      <c r="K8" s="87"/>
      <c r="L8" s="87"/>
      <c r="M8" s="87"/>
      <c r="N8" s="87"/>
    </row>
    <row r="9" spans="1:18" ht="44.25" customHeight="1" x14ac:dyDescent="0.2">
      <c r="A9" s="69"/>
      <c r="B9" s="69"/>
      <c r="C9" s="70"/>
      <c r="D9" s="77"/>
      <c r="E9" s="77"/>
      <c r="F9" s="77"/>
      <c r="G9" s="70"/>
      <c r="H9" s="70"/>
      <c r="I9" s="70"/>
      <c r="J9" s="88"/>
      <c r="K9" s="88"/>
      <c r="L9" s="88"/>
      <c r="M9" s="88"/>
      <c r="N9" s="88"/>
      <c r="O9" s="15"/>
      <c r="R9" s="1" t="s">
        <v>89</v>
      </c>
    </row>
    <row r="10" spans="1:18" ht="63.75" customHeight="1" x14ac:dyDescent="0.2">
      <c r="A10" s="89" t="s">
        <v>95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  <c r="O10" s="65"/>
    </row>
    <row r="11" spans="1:18" ht="24.75" hidden="1" customHeight="1" x14ac:dyDescent="0.2">
      <c r="A11" s="65"/>
      <c r="B11" s="65"/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</row>
    <row r="12" spans="1:18" ht="18" customHeight="1" x14ac:dyDescent="0.2">
      <c r="A12" s="1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64" t="s">
        <v>80</v>
      </c>
      <c r="O12" s="16"/>
    </row>
    <row r="13" spans="1:18" ht="107.25" customHeight="1" x14ac:dyDescent="0.2">
      <c r="A13" s="58" t="s">
        <v>0</v>
      </c>
      <c r="B13" s="58" t="s">
        <v>33</v>
      </c>
      <c r="C13" s="59" t="s">
        <v>1</v>
      </c>
      <c r="D13" s="59" t="s">
        <v>2</v>
      </c>
      <c r="E13" s="83" t="s">
        <v>3</v>
      </c>
      <c r="F13" s="84"/>
      <c r="G13" s="84"/>
      <c r="H13" s="60"/>
      <c r="I13" s="59" t="s">
        <v>4</v>
      </c>
      <c r="J13" s="61" t="s">
        <v>75</v>
      </c>
      <c r="K13" s="61" t="s">
        <v>76</v>
      </c>
      <c r="L13" s="61" t="s">
        <v>77</v>
      </c>
      <c r="M13" s="61" t="s">
        <v>78</v>
      </c>
      <c r="N13" s="61" t="s">
        <v>79</v>
      </c>
    </row>
    <row r="14" spans="1:18" ht="13.5" customHeight="1" x14ac:dyDescent="0.2">
      <c r="A14" s="56">
        <v>1</v>
      </c>
      <c r="B14" s="56">
        <v>2</v>
      </c>
      <c r="C14" s="33" t="s">
        <v>34</v>
      </c>
      <c r="D14" s="33" t="s">
        <v>5</v>
      </c>
      <c r="E14" s="7" t="s">
        <v>35</v>
      </c>
      <c r="F14" s="7" t="s">
        <v>51</v>
      </c>
      <c r="G14" s="7" t="s">
        <v>6</v>
      </c>
      <c r="H14" s="7">
        <v>8</v>
      </c>
      <c r="I14" s="66">
        <v>9</v>
      </c>
      <c r="J14" s="57">
        <v>10</v>
      </c>
      <c r="K14" s="57">
        <v>11</v>
      </c>
      <c r="L14" s="57">
        <v>12</v>
      </c>
      <c r="M14" s="57">
        <v>13</v>
      </c>
      <c r="N14" s="57">
        <v>14</v>
      </c>
    </row>
    <row r="15" spans="1:18" s="2" customFormat="1" ht="14.25" customHeight="1" x14ac:dyDescent="0.2">
      <c r="A15" s="17" t="s">
        <v>7</v>
      </c>
      <c r="B15" s="17"/>
      <c r="C15" s="33"/>
      <c r="D15" s="33"/>
      <c r="E15" s="8" t="s">
        <v>8</v>
      </c>
      <c r="F15" s="8" t="s">
        <v>8</v>
      </c>
      <c r="G15" s="8" t="s">
        <v>8</v>
      </c>
      <c r="H15" s="8" t="s">
        <v>8</v>
      </c>
      <c r="I15" s="11"/>
      <c r="J15" s="34">
        <f>J16</f>
        <v>2649.7</v>
      </c>
      <c r="K15" s="34">
        <f>J15</f>
        <v>2649.7</v>
      </c>
      <c r="L15" s="34">
        <f>L16</f>
        <v>2609.8000000000002</v>
      </c>
      <c r="M15" s="67">
        <f t="shared" ref="M15:M45" si="0">N15</f>
        <v>98.494169151224682</v>
      </c>
      <c r="N15" s="34">
        <f>L15/K15*100</f>
        <v>98.494169151224682</v>
      </c>
    </row>
    <row r="16" spans="1:18" s="2" customFormat="1" ht="40.5" customHeight="1" x14ac:dyDescent="0.2">
      <c r="A16" s="18" t="s">
        <v>81</v>
      </c>
      <c r="B16" s="41">
        <v>924</v>
      </c>
      <c r="C16" s="33"/>
      <c r="D16" s="33"/>
      <c r="E16" s="8"/>
      <c r="F16" s="8"/>
      <c r="G16" s="8"/>
      <c r="H16" s="8"/>
      <c r="I16" s="11"/>
      <c r="J16" s="34">
        <f>J17+J58+J67+J94+J87+J80</f>
        <v>2649.7</v>
      </c>
      <c r="K16" s="34">
        <f>J16</f>
        <v>2649.7</v>
      </c>
      <c r="L16" s="34">
        <f>L17+L58+L67+L87+L94</f>
        <v>2609.8000000000002</v>
      </c>
      <c r="M16" s="34">
        <f t="shared" si="0"/>
        <v>98.494169151224682</v>
      </c>
      <c r="N16" s="34">
        <f>L16/K16*100</f>
        <v>98.494169151224682</v>
      </c>
    </row>
    <row r="17" spans="1:17" s="2" customFormat="1" ht="15" customHeight="1" x14ac:dyDescent="0.2">
      <c r="A17" s="19" t="s">
        <v>9</v>
      </c>
      <c r="B17" s="42">
        <f>B16</f>
        <v>924</v>
      </c>
      <c r="C17" s="43" t="s">
        <v>10</v>
      </c>
      <c r="D17" s="35"/>
      <c r="E17" s="9"/>
      <c r="F17" s="9"/>
      <c r="G17" s="9"/>
      <c r="H17" s="9"/>
      <c r="I17" s="12"/>
      <c r="J17" s="34">
        <f>J18+J27+J52+J46</f>
        <v>1962.1999999999998</v>
      </c>
      <c r="K17" s="34">
        <f t="shared" ref="K17:K72" si="1">J17</f>
        <v>1962.1999999999998</v>
      </c>
      <c r="L17" s="34">
        <f>L18+L27+L52</f>
        <v>1923.2</v>
      </c>
      <c r="M17" s="34">
        <f t="shared" si="0"/>
        <v>98.012435021914186</v>
      </c>
      <c r="N17" s="34">
        <f>L17/K17*100</f>
        <v>98.012435021914186</v>
      </c>
    </row>
    <row r="18" spans="1:17" s="2" customFormat="1" ht="54" customHeight="1" x14ac:dyDescent="0.2">
      <c r="A18" s="20" t="s">
        <v>11</v>
      </c>
      <c r="B18" s="44">
        <f>B17</f>
        <v>924</v>
      </c>
      <c r="C18" s="35" t="s">
        <v>10</v>
      </c>
      <c r="D18" s="35" t="s">
        <v>12</v>
      </c>
      <c r="E18" s="9"/>
      <c r="F18" s="9"/>
      <c r="G18" s="9"/>
      <c r="H18" s="9"/>
      <c r="I18" s="12"/>
      <c r="J18" s="36">
        <f t="shared" ref="J18:L22" si="2">J19</f>
        <v>650.1</v>
      </c>
      <c r="K18" s="36">
        <f t="shared" si="1"/>
        <v>650.1</v>
      </c>
      <c r="L18" s="36">
        <f>L19</f>
        <v>650</v>
      </c>
      <c r="M18" s="36">
        <f t="shared" si="0"/>
        <v>99.984617751115209</v>
      </c>
      <c r="N18" s="36">
        <f>N19</f>
        <v>99.984617751115209</v>
      </c>
      <c r="P18" s="3"/>
      <c r="Q18" s="3"/>
    </row>
    <row r="19" spans="1:17" s="2" customFormat="1" ht="66" customHeight="1" x14ac:dyDescent="0.2">
      <c r="A19" s="21" t="s">
        <v>82</v>
      </c>
      <c r="B19" s="44">
        <f>B16</f>
        <v>924</v>
      </c>
      <c r="C19" s="35" t="s">
        <v>10</v>
      </c>
      <c r="D19" s="35" t="s">
        <v>12</v>
      </c>
      <c r="E19" s="10">
        <v>65</v>
      </c>
      <c r="F19" s="10">
        <v>0</v>
      </c>
      <c r="G19" s="10"/>
      <c r="H19" s="10"/>
      <c r="I19" s="13"/>
      <c r="J19" s="36">
        <f t="shared" si="2"/>
        <v>650.1</v>
      </c>
      <c r="K19" s="36">
        <f t="shared" si="1"/>
        <v>650.1</v>
      </c>
      <c r="L19" s="36">
        <f t="shared" si="2"/>
        <v>650</v>
      </c>
      <c r="M19" s="36">
        <f t="shared" si="0"/>
        <v>99.984617751115209</v>
      </c>
      <c r="N19" s="36">
        <f t="shared" ref="N19:N22" si="3">N20</f>
        <v>99.984617751115209</v>
      </c>
    </row>
    <row r="20" spans="1:17" s="2" customFormat="1" ht="14.25" customHeight="1" x14ac:dyDescent="0.2">
      <c r="A20" s="20" t="s">
        <v>13</v>
      </c>
      <c r="B20" s="44">
        <f t="shared" ref="B20:B37" si="4">B19</f>
        <v>924</v>
      </c>
      <c r="C20" s="35" t="s">
        <v>10</v>
      </c>
      <c r="D20" s="35" t="s">
        <v>12</v>
      </c>
      <c r="E20" s="10">
        <v>65</v>
      </c>
      <c r="F20" s="10">
        <v>1</v>
      </c>
      <c r="G20" s="10"/>
      <c r="H20" s="10"/>
      <c r="I20" s="13"/>
      <c r="J20" s="36">
        <f>J21+J24</f>
        <v>650.1</v>
      </c>
      <c r="K20" s="36">
        <f t="shared" si="1"/>
        <v>650.1</v>
      </c>
      <c r="L20" s="36">
        <f>L21+L24</f>
        <v>650</v>
      </c>
      <c r="M20" s="36">
        <f t="shared" si="0"/>
        <v>99.984617751115209</v>
      </c>
      <c r="N20" s="36">
        <f>L20/K20*100</f>
        <v>99.984617751115209</v>
      </c>
    </row>
    <row r="21" spans="1:17" s="2" customFormat="1" ht="30" customHeight="1" x14ac:dyDescent="0.2">
      <c r="A21" s="22" t="s">
        <v>41</v>
      </c>
      <c r="B21" s="45">
        <f>B20</f>
        <v>924</v>
      </c>
      <c r="C21" s="35" t="s">
        <v>10</v>
      </c>
      <c r="D21" s="35" t="s">
        <v>12</v>
      </c>
      <c r="E21" s="10">
        <v>65</v>
      </c>
      <c r="F21" s="10">
        <v>1</v>
      </c>
      <c r="G21" s="10" t="s">
        <v>52</v>
      </c>
      <c r="H21" s="10" t="s">
        <v>53</v>
      </c>
      <c r="I21" s="14"/>
      <c r="J21" s="36">
        <f t="shared" si="2"/>
        <v>546.6</v>
      </c>
      <c r="K21" s="36">
        <f t="shared" si="1"/>
        <v>546.6</v>
      </c>
      <c r="L21" s="36">
        <f t="shared" si="2"/>
        <v>546.5</v>
      </c>
      <c r="M21" s="36">
        <f t="shared" si="0"/>
        <v>99.981705085986093</v>
      </c>
      <c r="N21" s="36">
        <f t="shared" si="3"/>
        <v>99.981705085986093</v>
      </c>
    </row>
    <row r="22" spans="1:17" s="2" customFormat="1" ht="93.75" customHeight="1" x14ac:dyDescent="0.2">
      <c r="A22" s="20" t="s">
        <v>14</v>
      </c>
      <c r="B22" s="44">
        <f t="shared" si="4"/>
        <v>924</v>
      </c>
      <c r="C22" s="35" t="s">
        <v>10</v>
      </c>
      <c r="D22" s="35" t="s">
        <v>12</v>
      </c>
      <c r="E22" s="10">
        <v>65</v>
      </c>
      <c r="F22" s="10">
        <v>1</v>
      </c>
      <c r="G22" s="10" t="s">
        <v>52</v>
      </c>
      <c r="H22" s="10" t="s">
        <v>53</v>
      </c>
      <c r="I22" s="13" t="s">
        <v>15</v>
      </c>
      <c r="J22" s="36">
        <f t="shared" si="2"/>
        <v>546.6</v>
      </c>
      <c r="K22" s="36">
        <f t="shared" si="1"/>
        <v>546.6</v>
      </c>
      <c r="L22" s="36">
        <f t="shared" si="2"/>
        <v>546.5</v>
      </c>
      <c r="M22" s="36">
        <f t="shared" si="0"/>
        <v>99.981705085986093</v>
      </c>
      <c r="N22" s="36">
        <f t="shared" si="3"/>
        <v>99.981705085986093</v>
      </c>
    </row>
    <row r="23" spans="1:17" s="2" customFormat="1" ht="41.25" customHeight="1" x14ac:dyDescent="0.2">
      <c r="A23" s="20" t="s">
        <v>16</v>
      </c>
      <c r="B23" s="44">
        <f t="shared" si="4"/>
        <v>924</v>
      </c>
      <c r="C23" s="35" t="s">
        <v>10</v>
      </c>
      <c r="D23" s="35" t="s">
        <v>12</v>
      </c>
      <c r="E23" s="10" t="s">
        <v>65</v>
      </c>
      <c r="F23" s="10" t="s">
        <v>58</v>
      </c>
      <c r="G23" s="10" t="s">
        <v>52</v>
      </c>
      <c r="H23" s="10" t="s">
        <v>53</v>
      </c>
      <c r="I23" s="13" t="s">
        <v>17</v>
      </c>
      <c r="J23" s="36">
        <v>546.6</v>
      </c>
      <c r="K23" s="36">
        <f t="shared" si="1"/>
        <v>546.6</v>
      </c>
      <c r="L23" s="36">
        <v>546.5</v>
      </c>
      <c r="M23" s="36">
        <f t="shared" si="0"/>
        <v>99.981705085986093</v>
      </c>
      <c r="N23" s="36">
        <f>L23/K23*100</f>
        <v>99.981705085986093</v>
      </c>
    </row>
    <row r="24" spans="1:17" s="2" customFormat="1" ht="78" customHeight="1" x14ac:dyDescent="0.2">
      <c r="A24" s="21" t="s">
        <v>97</v>
      </c>
      <c r="B24" s="44">
        <v>926</v>
      </c>
      <c r="C24" s="35" t="s">
        <v>10</v>
      </c>
      <c r="D24" s="35" t="s">
        <v>12</v>
      </c>
      <c r="E24" s="10" t="s">
        <v>65</v>
      </c>
      <c r="F24" s="10" t="s">
        <v>58</v>
      </c>
      <c r="G24" s="10" t="s">
        <v>52</v>
      </c>
      <c r="H24" s="10" t="s">
        <v>96</v>
      </c>
      <c r="I24" s="13"/>
      <c r="J24" s="36">
        <f t="shared" ref="J24:N25" si="5">J25</f>
        <v>103.5</v>
      </c>
      <c r="K24" s="36">
        <f t="shared" si="5"/>
        <v>103.5</v>
      </c>
      <c r="L24" s="36">
        <f t="shared" si="5"/>
        <v>103.5</v>
      </c>
      <c r="M24" s="36">
        <f t="shared" si="5"/>
        <v>100</v>
      </c>
      <c r="N24" s="36">
        <f t="shared" si="5"/>
        <v>100</v>
      </c>
    </row>
    <row r="25" spans="1:17" s="2" customFormat="1" ht="92.25" customHeight="1" x14ac:dyDescent="0.2">
      <c r="A25" s="20" t="str">
        <f>A22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5" s="44">
        <v>926</v>
      </c>
      <c r="C25" s="35" t="s">
        <v>10</v>
      </c>
      <c r="D25" s="35" t="s">
        <v>12</v>
      </c>
      <c r="E25" s="10" t="s">
        <v>65</v>
      </c>
      <c r="F25" s="10" t="s">
        <v>58</v>
      </c>
      <c r="G25" s="10" t="s">
        <v>52</v>
      </c>
      <c r="H25" s="10" t="s">
        <v>96</v>
      </c>
      <c r="I25" s="13" t="s">
        <v>15</v>
      </c>
      <c r="J25" s="36">
        <f t="shared" si="5"/>
        <v>103.5</v>
      </c>
      <c r="K25" s="36">
        <f t="shared" si="5"/>
        <v>103.5</v>
      </c>
      <c r="L25" s="36">
        <f t="shared" si="5"/>
        <v>103.5</v>
      </c>
      <c r="M25" s="36">
        <f t="shared" si="5"/>
        <v>100</v>
      </c>
      <c r="N25" s="36">
        <f t="shared" si="5"/>
        <v>100</v>
      </c>
    </row>
    <row r="26" spans="1:17" s="2" customFormat="1" ht="41.25" customHeight="1" x14ac:dyDescent="0.2">
      <c r="A26" s="20" t="str">
        <f>A23</f>
        <v>Расходы на выплаты персоналу государственных (муниципальных) органов</v>
      </c>
      <c r="B26" s="44">
        <v>926</v>
      </c>
      <c r="C26" s="35" t="s">
        <v>10</v>
      </c>
      <c r="D26" s="35" t="s">
        <v>12</v>
      </c>
      <c r="E26" s="10" t="s">
        <v>65</v>
      </c>
      <c r="F26" s="10" t="s">
        <v>58</v>
      </c>
      <c r="G26" s="10" t="s">
        <v>52</v>
      </c>
      <c r="H26" s="10" t="s">
        <v>96</v>
      </c>
      <c r="I26" s="13" t="s">
        <v>17</v>
      </c>
      <c r="J26" s="36">
        <v>103.5</v>
      </c>
      <c r="K26" s="36">
        <f>J26</f>
        <v>103.5</v>
      </c>
      <c r="L26" s="36">
        <v>103.5</v>
      </c>
      <c r="M26" s="36">
        <f>L26/K26*100</f>
        <v>100</v>
      </c>
      <c r="N26" s="36">
        <f>M26</f>
        <v>100</v>
      </c>
    </row>
    <row r="27" spans="1:17" s="2" customFormat="1" ht="68.25" customHeight="1" x14ac:dyDescent="0.2">
      <c r="A27" s="20" t="s">
        <v>90</v>
      </c>
      <c r="B27" s="46">
        <f>B23</f>
        <v>924</v>
      </c>
      <c r="C27" s="35" t="s">
        <v>10</v>
      </c>
      <c r="D27" s="35" t="s">
        <v>18</v>
      </c>
      <c r="E27" s="10"/>
      <c r="F27" s="10"/>
      <c r="G27" s="10"/>
      <c r="H27" s="10"/>
      <c r="I27" s="13"/>
      <c r="J27" s="36">
        <f>J28+J41</f>
        <v>1289.0999999999999</v>
      </c>
      <c r="K27" s="36">
        <f t="shared" si="1"/>
        <v>1289.0999999999999</v>
      </c>
      <c r="L27" s="36">
        <f>L28+L41</f>
        <v>1255.2</v>
      </c>
      <c r="M27" s="36">
        <f t="shared" si="0"/>
        <v>97.37025831975798</v>
      </c>
      <c r="N27" s="36">
        <f>L27/K27*100</f>
        <v>97.37025831975798</v>
      </c>
    </row>
    <row r="28" spans="1:17" s="2" customFormat="1" ht="68.25" customHeight="1" x14ac:dyDescent="0.2">
      <c r="A28" s="21" t="str">
        <f>A19</f>
        <v>Обеспечение деятельности  Администраций Трофимовщинского сельского поселения Ромодановского муниципального района Республики Мордовия</v>
      </c>
      <c r="B28" s="47">
        <f t="shared" si="4"/>
        <v>924</v>
      </c>
      <c r="C28" s="38" t="s">
        <v>10</v>
      </c>
      <c r="D28" s="38" t="s">
        <v>18</v>
      </c>
      <c r="E28" s="10" t="s">
        <v>65</v>
      </c>
      <c r="F28" s="10"/>
      <c r="G28" s="10"/>
      <c r="H28" s="10"/>
      <c r="I28" s="13"/>
      <c r="J28" s="36">
        <f>J29</f>
        <v>1288.5</v>
      </c>
      <c r="K28" s="36">
        <f t="shared" si="1"/>
        <v>1288.5</v>
      </c>
      <c r="L28" s="36">
        <f>L29</f>
        <v>1254.6000000000001</v>
      </c>
      <c r="M28" s="36">
        <f t="shared" si="0"/>
        <v>97.369033760186269</v>
      </c>
      <c r="N28" s="36">
        <f>N29</f>
        <v>97.369033760186269</v>
      </c>
      <c r="P28" s="34">
        <f>N15</f>
        <v>98.494169151224682</v>
      </c>
    </row>
    <row r="29" spans="1:17" s="2" customFormat="1" ht="76.5" x14ac:dyDescent="0.2">
      <c r="A29" s="22" t="s">
        <v>83</v>
      </c>
      <c r="B29" s="45">
        <f t="shared" si="4"/>
        <v>924</v>
      </c>
      <c r="C29" s="35" t="s">
        <v>10</v>
      </c>
      <c r="D29" s="35" t="s">
        <v>18</v>
      </c>
      <c r="E29" s="10" t="s">
        <v>65</v>
      </c>
      <c r="F29" s="10" t="s">
        <v>66</v>
      </c>
      <c r="G29" s="10"/>
      <c r="H29" s="10"/>
      <c r="I29" s="14"/>
      <c r="J29" s="36">
        <f>J33+J30+J38</f>
        <v>1288.5</v>
      </c>
      <c r="K29" s="36">
        <f t="shared" si="1"/>
        <v>1288.5</v>
      </c>
      <c r="L29" s="36">
        <f>L30+L33+L38</f>
        <v>1254.6000000000001</v>
      </c>
      <c r="M29" s="36">
        <f t="shared" si="0"/>
        <v>97.369033760186269</v>
      </c>
      <c r="N29" s="36">
        <f>L29/K29*100</f>
        <v>97.369033760186269</v>
      </c>
    </row>
    <row r="30" spans="1:17" s="2" customFormat="1" ht="43.5" customHeight="1" x14ac:dyDescent="0.2">
      <c r="A30" s="20" t="s">
        <v>42</v>
      </c>
      <c r="B30" s="44">
        <f>B29</f>
        <v>924</v>
      </c>
      <c r="C30" s="35" t="s">
        <v>10</v>
      </c>
      <c r="D30" s="35" t="s">
        <v>18</v>
      </c>
      <c r="E30" s="10" t="s">
        <v>65</v>
      </c>
      <c r="F30" s="10" t="s">
        <v>66</v>
      </c>
      <c r="G30" s="10" t="s">
        <v>52</v>
      </c>
      <c r="H30" s="10" t="s">
        <v>54</v>
      </c>
      <c r="I30" s="13"/>
      <c r="J30" s="36">
        <f t="shared" ref="J30:L31" si="6">J31</f>
        <v>843.5</v>
      </c>
      <c r="K30" s="36">
        <f t="shared" si="1"/>
        <v>843.5</v>
      </c>
      <c r="L30" s="36">
        <f t="shared" si="6"/>
        <v>841.9</v>
      </c>
      <c r="M30" s="36">
        <f t="shared" si="0"/>
        <v>99.810314167160641</v>
      </c>
      <c r="N30" s="36">
        <f>N31</f>
        <v>99.810314167160641</v>
      </c>
    </row>
    <row r="31" spans="1:17" s="2" customFormat="1" ht="93.75" customHeight="1" x14ac:dyDescent="0.2">
      <c r="A31" s="20" t="str">
        <f>A22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1" s="44">
        <f t="shared" si="4"/>
        <v>924</v>
      </c>
      <c r="C31" s="35" t="s">
        <v>10</v>
      </c>
      <c r="D31" s="35" t="s">
        <v>18</v>
      </c>
      <c r="E31" s="10" t="s">
        <v>65</v>
      </c>
      <c r="F31" s="10" t="s">
        <v>66</v>
      </c>
      <c r="G31" s="10" t="s">
        <v>52</v>
      </c>
      <c r="H31" s="10" t="s">
        <v>54</v>
      </c>
      <c r="I31" s="13" t="s">
        <v>15</v>
      </c>
      <c r="J31" s="36">
        <f t="shared" si="6"/>
        <v>843.5</v>
      </c>
      <c r="K31" s="36">
        <f t="shared" si="1"/>
        <v>843.5</v>
      </c>
      <c r="L31" s="36">
        <f t="shared" si="6"/>
        <v>841.9</v>
      </c>
      <c r="M31" s="36">
        <f t="shared" si="0"/>
        <v>99.810314167160641</v>
      </c>
      <c r="N31" s="36">
        <f>N32</f>
        <v>99.810314167160641</v>
      </c>
    </row>
    <row r="32" spans="1:17" s="2" customFormat="1" ht="40.5" customHeight="1" x14ac:dyDescent="0.2">
      <c r="A32" s="20" t="s">
        <v>16</v>
      </c>
      <c r="B32" s="44">
        <f t="shared" si="4"/>
        <v>924</v>
      </c>
      <c r="C32" s="35" t="s">
        <v>10</v>
      </c>
      <c r="D32" s="35" t="s">
        <v>18</v>
      </c>
      <c r="E32" s="10" t="s">
        <v>65</v>
      </c>
      <c r="F32" s="10" t="s">
        <v>66</v>
      </c>
      <c r="G32" s="10" t="s">
        <v>52</v>
      </c>
      <c r="H32" s="10" t="s">
        <v>54</v>
      </c>
      <c r="I32" s="13" t="s">
        <v>17</v>
      </c>
      <c r="J32" s="36">
        <v>843.5</v>
      </c>
      <c r="K32" s="36">
        <f>J32</f>
        <v>843.5</v>
      </c>
      <c r="L32" s="36">
        <v>841.9</v>
      </c>
      <c r="M32" s="36">
        <f t="shared" si="0"/>
        <v>99.810314167160641</v>
      </c>
      <c r="N32" s="36">
        <f>L32/K32*100</f>
        <v>99.810314167160641</v>
      </c>
    </row>
    <row r="33" spans="1:14" s="2" customFormat="1" ht="44.25" customHeight="1" x14ac:dyDescent="0.2">
      <c r="A33" s="20" t="s">
        <v>91</v>
      </c>
      <c r="B33" s="44">
        <f>B32</f>
        <v>924</v>
      </c>
      <c r="C33" s="35" t="s">
        <v>10</v>
      </c>
      <c r="D33" s="35" t="s">
        <v>18</v>
      </c>
      <c r="E33" s="10" t="s">
        <v>65</v>
      </c>
      <c r="F33" s="10" t="s">
        <v>66</v>
      </c>
      <c r="G33" s="10" t="s">
        <v>52</v>
      </c>
      <c r="H33" s="10" t="s">
        <v>55</v>
      </c>
      <c r="I33" s="13"/>
      <c r="J33" s="36">
        <f>J34+J36</f>
        <v>265.60000000000002</v>
      </c>
      <c r="K33" s="36">
        <f t="shared" si="1"/>
        <v>265.60000000000002</v>
      </c>
      <c r="L33" s="36">
        <f>L34+L36</f>
        <v>233.3</v>
      </c>
      <c r="M33" s="36">
        <f t="shared" si="0"/>
        <v>87.838855421686745</v>
      </c>
      <c r="N33" s="36">
        <f>L33/K33*100</f>
        <v>87.838855421686745</v>
      </c>
    </row>
    <row r="34" spans="1:14" s="2" customFormat="1" ht="42" customHeight="1" x14ac:dyDescent="0.2">
      <c r="A34" s="20" t="s">
        <v>40</v>
      </c>
      <c r="B34" s="44">
        <f t="shared" si="4"/>
        <v>924</v>
      </c>
      <c r="C34" s="35" t="s">
        <v>10</v>
      </c>
      <c r="D34" s="35" t="s">
        <v>18</v>
      </c>
      <c r="E34" s="10" t="s">
        <v>65</v>
      </c>
      <c r="F34" s="10" t="s">
        <v>66</v>
      </c>
      <c r="G34" s="10" t="s">
        <v>52</v>
      </c>
      <c r="H34" s="10" t="s">
        <v>55</v>
      </c>
      <c r="I34" s="13" t="s">
        <v>19</v>
      </c>
      <c r="J34" s="36">
        <f>J35</f>
        <v>265.5</v>
      </c>
      <c r="K34" s="36">
        <f t="shared" si="1"/>
        <v>265.5</v>
      </c>
      <c r="L34" s="36">
        <f>L35</f>
        <v>233.3</v>
      </c>
      <c r="M34" s="36">
        <f t="shared" si="0"/>
        <v>87.871939736346519</v>
      </c>
      <c r="N34" s="36">
        <f>N35</f>
        <v>87.871939736346519</v>
      </c>
    </row>
    <row r="35" spans="1:14" s="2" customFormat="1" ht="42" customHeight="1" x14ac:dyDescent="0.2">
      <c r="A35" s="20" t="s">
        <v>20</v>
      </c>
      <c r="B35" s="44">
        <f t="shared" si="4"/>
        <v>924</v>
      </c>
      <c r="C35" s="35" t="s">
        <v>10</v>
      </c>
      <c r="D35" s="35" t="s">
        <v>18</v>
      </c>
      <c r="E35" s="10" t="s">
        <v>65</v>
      </c>
      <c r="F35" s="10" t="s">
        <v>66</v>
      </c>
      <c r="G35" s="10" t="s">
        <v>52</v>
      </c>
      <c r="H35" s="10" t="s">
        <v>55</v>
      </c>
      <c r="I35" s="13" t="s">
        <v>21</v>
      </c>
      <c r="J35" s="36">
        <v>265.5</v>
      </c>
      <c r="K35" s="36">
        <f t="shared" si="1"/>
        <v>265.5</v>
      </c>
      <c r="L35" s="36">
        <v>233.3</v>
      </c>
      <c r="M35" s="36">
        <f t="shared" si="0"/>
        <v>87.871939736346519</v>
      </c>
      <c r="N35" s="36">
        <f>L35/K35*100</f>
        <v>87.871939736346519</v>
      </c>
    </row>
    <row r="36" spans="1:14" s="2" customFormat="1" x14ac:dyDescent="0.2">
      <c r="A36" s="20" t="s">
        <v>22</v>
      </c>
      <c r="B36" s="44">
        <f>B35</f>
        <v>924</v>
      </c>
      <c r="C36" s="35" t="s">
        <v>10</v>
      </c>
      <c r="D36" s="35" t="s">
        <v>18</v>
      </c>
      <c r="E36" s="10" t="s">
        <v>65</v>
      </c>
      <c r="F36" s="10" t="s">
        <v>66</v>
      </c>
      <c r="G36" s="10" t="s">
        <v>52</v>
      </c>
      <c r="H36" s="10" t="s">
        <v>55</v>
      </c>
      <c r="I36" s="13" t="s">
        <v>23</v>
      </c>
      <c r="J36" s="36">
        <f>J37</f>
        <v>0.1</v>
      </c>
      <c r="K36" s="36">
        <f t="shared" si="1"/>
        <v>0.1</v>
      </c>
      <c r="L36" s="36">
        <f>L37</f>
        <v>0</v>
      </c>
      <c r="M36" s="36">
        <f t="shared" si="0"/>
        <v>0</v>
      </c>
      <c r="N36" s="36">
        <f>N37</f>
        <v>0</v>
      </c>
    </row>
    <row r="37" spans="1:14" s="2" customFormat="1" ht="31.5" customHeight="1" x14ac:dyDescent="0.2">
      <c r="A37" s="21" t="s">
        <v>92</v>
      </c>
      <c r="B37" s="44">
        <f t="shared" si="4"/>
        <v>924</v>
      </c>
      <c r="C37" s="35" t="s">
        <v>10</v>
      </c>
      <c r="D37" s="35" t="s">
        <v>18</v>
      </c>
      <c r="E37" s="10" t="s">
        <v>65</v>
      </c>
      <c r="F37" s="10" t="s">
        <v>66</v>
      </c>
      <c r="G37" s="10" t="s">
        <v>52</v>
      </c>
      <c r="H37" s="10" t="s">
        <v>55</v>
      </c>
      <c r="I37" s="13" t="s">
        <v>87</v>
      </c>
      <c r="J37" s="36">
        <v>0.1</v>
      </c>
      <c r="K37" s="36">
        <f t="shared" si="1"/>
        <v>0.1</v>
      </c>
      <c r="L37" s="36">
        <v>0</v>
      </c>
      <c r="M37" s="36"/>
      <c r="N37" s="36"/>
    </row>
    <row r="38" spans="1:14" s="2" customFormat="1" ht="78.75" customHeight="1" x14ac:dyDescent="0.2">
      <c r="A38" s="21" t="str">
        <f>A24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38" s="44">
        <v>926</v>
      </c>
      <c r="C38" s="35" t="s">
        <v>10</v>
      </c>
      <c r="D38" s="35" t="s">
        <v>18</v>
      </c>
      <c r="E38" s="10" t="s">
        <v>65</v>
      </c>
      <c r="F38" s="10" t="s">
        <v>66</v>
      </c>
      <c r="G38" s="10" t="s">
        <v>52</v>
      </c>
      <c r="H38" s="10" t="s">
        <v>96</v>
      </c>
      <c r="I38" s="14"/>
      <c r="J38" s="36">
        <f t="shared" ref="J38:N39" si="7">J39</f>
        <v>179.4</v>
      </c>
      <c r="K38" s="36">
        <f t="shared" si="7"/>
        <v>179.4</v>
      </c>
      <c r="L38" s="36">
        <f t="shared" si="7"/>
        <v>179.4</v>
      </c>
      <c r="M38" s="36">
        <f t="shared" si="7"/>
        <v>100</v>
      </c>
      <c r="N38" s="36">
        <f t="shared" si="7"/>
        <v>100</v>
      </c>
    </row>
    <row r="39" spans="1:14" s="2" customFormat="1" ht="88.5" customHeight="1" x14ac:dyDescent="0.2">
      <c r="A39" s="21" t="str">
        <f>A31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9" s="44">
        <v>926</v>
      </c>
      <c r="C39" s="35" t="s">
        <v>10</v>
      </c>
      <c r="D39" s="35" t="s">
        <v>18</v>
      </c>
      <c r="E39" s="10" t="s">
        <v>65</v>
      </c>
      <c r="F39" s="10" t="s">
        <v>66</v>
      </c>
      <c r="G39" s="10" t="s">
        <v>52</v>
      </c>
      <c r="H39" s="10" t="s">
        <v>96</v>
      </c>
      <c r="I39" s="14" t="s">
        <v>15</v>
      </c>
      <c r="J39" s="36">
        <f t="shared" si="7"/>
        <v>179.4</v>
      </c>
      <c r="K39" s="36">
        <f t="shared" si="7"/>
        <v>179.4</v>
      </c>
      <c r="L39" s="36">
        <f t="shared" si="7"/>
        <v>179.4</v>
      </c>
      <c r="M39" s="36">
        <f t="shared" si="7"/>
        <v>100</v>
      </c>
      <c r="N39" s="36">
        <f t="shared" si="7"/>
        <v>100</v>
      </c>
    </row>
    <row r="40" spans="1:14" s="2" customFormat="1" ht="40.5" customHeight="1" x14ac:dyDescent="0.2">
      <c r="A40" s="21" t="str">
        <f>A32</f>
        <v>Расходы на выплаты персоналу государственных (муниципальных) органов</v>
      </c>
      <c r="B40" s="44">
        <v>926</v>
      </c>
      <c r="C40" s="35" t="s">
        <v>10</v>
      </c>
      <c r="D40" s="35" t="s">
        <v>18</v>
      </c>
      <c r="E40" s="10" t="s">
        <v>65</v>
      </c>
      <c r="F40" s="10" t="s">
        <v>66</v>
      </c>
      <c r="G40" s="10" t="s">
        <v>52</v>
      </c>
      <c r="H40" s="10" t="s">
        <v>96</v>
      </c>
      <c r="I40" s="14" t="s">
        <v>17</v>
      </c>
      <c r="J40" s="36">
        <v>179.4</v>
      </c>
      <c r="K40" s="36">
        <f>J40</f>
        <v>179.4</v>
      </c>
      <c r="L40" s="36">
        <v>179.4</v>
      </c>
      <c r="M40" s="36">
        <f>L40/K40*100</f>
        <v>100</v>
      </c>
      <c r="N40" s="36">
        <f>M40</f>
        <v>100</v>
      </c>
    </row>
    <row r="41" spans="1:14" s="2" customFormat="1" ht="78" customHeight="1" x14ac:dyDescent="0.2">
      <c r="A41" s="22" t="s">
        <v>85</v>
      </c>
      <c r="B41" s="45">
        <f>B37</f>
        <v>924</v>
      </c>
      <c r="C41" s="35" t="s">
        <v>10</v>
      </c>
      <c r="D41" s="35" t="s">
        <v>18</v>
      </c>
      <c r="E41" s="10" t="s">
        <v>57</v>
      </c>
      <c r="F41" s="10">
        <v>0</v>
      </c>
      <c r="G41" s="10"/>
      <c r="H41" s="10"/>
      <c r="I41" s="14"/>
      <c r="J41" s="36">
        <f t="shared" ref="J41:L44" si="8">J42</f>
        <v>0.6</v>
      </c>
      <c r="K41" s="36">
        <f t="shared" si="1"/>
        <v>0.6</v>
      </c>
      <c r="L41" s="36">
        <f t="shared" si="8"/>
        <v>0.6</v>
      </c>
      <c r="M41" s="36">
        <f t="shared" si="0"/>
        <v>100</v>
      </c>
      <c r="N41" s="36">
        <f t="shared" ref="N41:N44" si="9">N42</f>
        <v>100</v>
      </c>
    </row>
    <row r="42" spans="1:14" s="2" customFormat="1" ht="90" customHeight="1" x14ac:dyDescent="0.2">
      <c r="A42" s="22" t="s">
        <v>84</v>
      </c>
      <c r="B42" s="45">
        <f t="shared" ref="B42:B45" si="10">B41</f>
        <v>924</v>
      </c>
      <c r="C42" s="35" t="s">
        <v>10</v>
      </c>
      <c r="D42" s="35" t="s">
        <v>18</v>
      </c>
      <c r="E42" s="10" t="s">
        <v>57</v>
      </c>
      <c r="F42" s="10" t="s">
        <v>58</v>
      </c>
      <c r="G42" s="10"/>
      <c r="H42" s="10"/>
      <c r="I42" s="13"/>
      <c r="J42" s="36">
        <f>J43</f>
        <v>0.6</v>
      </c>
      <c r="K42" s="36">
        <f t="shared" si="1"/>
        <v>0.6</v>
      </c>
      <c r="L42" s="36">
        <f>L43</f>
        <v>0.6</v>
      </c>
      <c r="M42" s="36">
        <f t="shared" si="0"/>
        <v>100</v>
      </c>
      <c r="N42" s="36">
        <f t="shared" si="9"/>
        <v>100</v>
      </c>
    </row>
    <row r="43" spans="1:14" s="2" customFormat="1" ht="148.5" customHeight="1" x14ac:dyDescent="0.2">
      <c r="A43" s="20" t="s">
        <v>93</v>
      </c>
      <c r="B43" s="44">
        <f>B42</f>
        <v>924</v>
      </c>
      <c r="C43" s="35" t="s">
        <v>10</v>
      </c>
      <c r="D43" s="35" t="s">
        <v>18</v>
      </c>
      <c r="E43" s="10" t="s">
        <v>57</v>
      </c>
      <c r="F43" s="10" t="s">
        <v>58</v>
      </c>
      <c r="G43" s="10" t="s">
        <v>52</v>
      </c>
      <c r="H43" s="10" t="s">
        <v>56</v>
      </c>
      <c r="I43" s="13"/>
      <c r="J43" s="36">
        <f t="shared" si="8"/>
        <v>0.6</v>
      </c>
      <c r="K43" s="36">
        <f t="shared" si="1"/>
        <v>0.6</v>
      </c>
      <c r="L43" s="36">
        <f t="shared" si="8"/>
        <v>0.6</v>
      </c>
      <c r="M43" s="36">
        <f t="shared" si="0"/>
        <v>100</v>
      </c>
      <c r="N43" s="36">
        <f t="shared" si="9"/>
        <v>100</v>
      </c>
    </row>
    <row r="44" spans="1:14" s="2" customFormat="1" ht="38.25" customHeight="1" x14ac:dyDescent="0.2">
      <c r="A44" s="20" t="s">
        <v>40</v>
      </c>
      <c r="B44" s="44">
        <f t="shared" si="10"/>
        <v>924</v>
      </c>
      <c r="C44" s="35" t="s">
        <v>10</v>
      </c>
      <c r="D44" s="35" t="s">
        <v>18</v>
      </c>
      <c r="E44" s="10" t="s">
        <v>57</v>
      </c>
      <c r="F44" s="10" t="s">
        <v>58</v>
      </c>
      <c r="G44" s="10" t="s">
        <v>52</v>
      </c>
      <c r="H44" s="10" t="s">
        <v>56</v>
      </c>
      <c r="I44" s="13" t="s">
        <v>19</v>
      </c>
      <c r="J44" s="36">
        <f t="shared" si="8"/>
        <v>0.6</v>
      </c>
      <c r="K44" s="36">
        <f t="shared" si="1"/>
        <v>0.6</v>
      </c>
      <c r="L44" s="36">
        <f t="shared" si="8"/>
        <v>0.6</v>
      </c>
      <c r="M44" s="36">
        <f t="shared" si="0"/>
        <v>100</v>
      </c>
      <c r="N44" s="36">
        <f t="shared" si="9"/>
        <v>100</v>
      </c>
    </row>
    <row r="45" spans="1:14" s="2" customFormat="1" ht="42.75" customHeight="1" x14ac:dyDescent="0.2">
      <c r="A45" s="20" t="s">
        <v>20</v>
      </c>
      <c r="B45" s="44">
        <f t="shared" si="10"/>
        <v>924</v>
      </c>
      <c r="C45" s="35" t="s">
        <v>10</v>
      </c>
      <c r="D45" s="35" t="s">
        <v>18</v>
      </c>
      <c r="E45" s="10" t="s">
        <v>57</v>
      </c>
      <c r="F45" s="10" t="s">
        <v>58</v>
      </c>
      <c r="G45" s="10" t="s">
        <v>52</v>
      </c>
      <c r="H45" s="10" t="s">
        <v>56</v>
      </c>
      <c r="I45" s="13" t="s">
        <v>21</v>
      </c>
      <c r="J45" s="36">
        <v>0.6</v>
      </c>
      <c r="K45" s="36">
        <f t="shared" si="1"/>
        <v>0.6</v>
      </c>
      <c r="L45" s="36">
        <v>0.6</v>
      </c>
      <c r="M45" s="36">
        <f t="shared" si="0"/>
        <v>100</v>
      </c>
      <c r="N45" s="36">
        <f>L45/K45*100</f>
        <v>100</v>
      </c>
    </row>
    <row r="46" spans="1:14" ht="14.25" customHeight="1" x14ac:dyDescent="0.2">
      <c r="A46" s="62" t="s">
        <v>39</v>
      </c>
      <c r="B46" s="48">
        <f>B44</f>
        <v>924</v>
      </c>
      <c r="C46" s="38" t="s">
        <v>10</v>
      </c>
      <c r="D46" s="38" t="s">
        <v>24</v>
      </c>
      <c r="E46" s="10"/>
      <c r="F46" s="10"/>
      <c r="G46" s="10"/>
      <c r="H46" s="10"/>
      <c r="I46" s="13"/>
      <c r="J46" s="36">
        <f>J47</f>
        <v>5</v>
      </c>
      <c r="K46" s="36">
        <f t="shared" si="1"/>
        <v>5</v>
      </c>
      <c r="L46" s="36"/>
      <c r="M46" s="36"/>
      <c r="N46" s="36"/>
    </row>
    <row r="47" spans="1:14" ht="77.25" customHeight="1" x14ac:dyDescent="0.2">
      <c r="A47" s="23" t="str">
        <f>A41</f>
        <v>Непрограммные расходы главных распорядителей  средств бюджета Трофимовщинского  сельского поселения  Ромодановского муниципального района Республики Мордовия</v>
      </c>
      <c r="B47" s="48">
        <f>B46</f>
        <v>924</v>
      </c>
      <c r="C47" s="38" t="s">
        <v>10</v>
      </c>
      <c r="D47" s="38" t="s">
        <v>24</v>
      </c>
      <c r="E47" s="10" t="s">
        <v>57</v>
      </c>
      <c r="F47" s="10"/>
      <c r="G47" s="10"/>
      <c r="H47" s="10"/>
      <c r="I47" s="13"/>
      <c r="J47" s="36">
        <f>J48</f>
        <v>5</v>
      </c>
      <c r="K47" s="36">
        <f t="shared" si="1"/>
        <v>5</v>
      </c>
      <c r="L47" s="36"/>
      <c r="M47" s="36"/>
      <c r="N47" s="36"/>
    </row>
    <row r="48" spans="1:14" ht="92.25" customHeight="1" x14ac:dyDescent="0.2">
      <c r="A48" s="23" t="str">
        <f>A42</f>
        <v>Непрограммные расходы в рамках обеспечения деятельности главных распорядителей средств бюджета Трофимовщинскогосельского поселения Ромодановского муниципального района Республики Мордовия</v>
      </c>
      <c r="B48" s="48">
        <f>B46</f>
        <v>924</v>
      </c>
      <c r="C48" s="38" t="s">
        <v>10</v>
      </c>
      <c r="D48" s="38" t="s">
        <v>24</v>
      </c>
      <c r="E48" s="10" t="s">
        <v>57</v>
      </c>
      <c r="F48" s="10" t="s">
        <v>58</v>
      </c>
      <c r="G48" s="10"/>
      <c r="H48" s="10"/>
      <c r="I48" s="13"/>
      <c r="J48" s="36">
        <f>J49</f>
        <v>5</v>
      </c>
      <c r="K48" s="36">
        <f t="shared" si="1"/>
        <v>5</v>
      </c>
      <c r="L48" s="36"/>
      <c r="M48" s="36"/>
      <c r="N48" s="36"/>
    </row>
    <row r="49" spans="1:14" ht="66" customHeight="1" x14ac:dyDescent="0.2">
      <c r="A49" s="29" t="s">
        <v>86</v>
      </c>
      <c r="B49" s="48">
        <f>B47</f>
        <v>924</v>
      </c>
      <c r="C49" s="38" t="s">
        <v>10</v>
      </c>
      <c r="D49" s="38" t="s">
        <v>24</v>
      </c>
      <c r="E49" s="10" t="s">
        <v>57</v>
      </c>
      <c r="F49" s="10" t="s">
        <v>58</v>
      </c>
      <c r="G49" s="10" t="s">
        <v>52</v>
      </c>
      <c r="H49" s="10" t="s">
        <v>60</v>
      </c>
      <c r="I49" s="13"/>
      <c r="J49" s="36">
        <f>J50</f>
        <v>5</v>
      </c>
      <c r="K49" s="36">
        <f t="shared" si="1"/>
        <v>5</v>
      </c>
      <c r="L49" s="36"/>
      <c r="M49" s="36"/>
      <c r="N49" s="36"/>
    </row>
    <row r="50" spans="1:14" ht="19.5" customHeight="1" x14ac:dyDescent="0.2">
      <c r="A50" s="24" t="str">
        <f>A36</f>
        <v>Иные бюджетные ассигнования</v>
      </c>
      <c r="B50" s="48">
        <f>B47</f>
        <v>924</v>
      </c>
      <c r="C50" s="38" t="s">
        <v>10</v>
      </c>
      <c r="D50" s="38" t="s">
        <v>24</v>
      </c>
      <c r="E50" s="10" t="s">
        <v>57</v>
      </c>
      <c r="F50" s="10" t="s">
        <v>58</v>
      </c>
      <c r="G50" s="10" t="s">
        <v>52</v>
      </c>
      <c r="H50" s="10" t="s">
        <v>60</v>
      </c>
      <c r="I50" s="13" t="s">
        <v>23</v>
      </c>
      <c r="J50" s="36">
        <f>J51</f>
        <v>5</v>
      </c>
      <c r="K50" s="36">
        <f t="shared" si="1"/>
        <v>5</v>
      </c>
      <c r="L50" s="36"/>
      <c r="M50" s="36"/>
      <c r="N50" s="36"/>
    </row>
    <row r="51" spans="1:14" ht="19.5" customHeight="1" x14ac:dyDescent="0.2">
      <c r="A51" s="62" t="s">
        <v>38</v>
      </c>
      <c r="B51" s="48">
        <f>B48</f>
        <v>924</v>
      </c>
      <c r="C51" s="38" t="s">
        <v>10</v>
      </c>
      <c r="D51" s="38" t="s">
        <v>24</v>
      </c>
      <c r="E51" s="10" t="s">
        <v>57</v>
      </c>
      <c r="F51" s="10" t="s">
        <v>58</v>
      </c>
      <c r="G51" s="10" t="s">
        <v>52</v>
      </c>
      <c r="H51" s="10" t="s">
        <v>60</v>
      </c>
      <c r="I51" s="13" t="s">
        <v>37</v>
      </c>
      <c r="J51" s="36">
        <v>5</v>
      </c>
      <c r="K51" s="36">
        <f t="shared" si="1"/>
        <v>5</v>
      </c>
      <c r="L51" s="36"/>
      <c r="M51" s="36"/>
      <c r="N51" s="36"/>
    </row>
    <row r="52" spans="1:14" ht="29.25" customHeight="1" x14ac:dyDescent="0.2">
      <c r="A52" s="20" t="s">
        <v>64</v>
      </c>
      <c r="B52" s="44">
        <f>B51</f>
        <v>924</v>
      </c>
      <c r="C52" s="35" t="s">
        <v>10</v>
      </c>
      <c r="D52" s="35" t="s">
        <v>25</v>
      </c>
      <c r="E52" s="10"/>
      <c r="F52" s="10"/>
      <c r="G52" s="10"/>
      <c r="H52" s="10"/>
      <c r="I52" s="13"/>
      <c r="J52" s="36">
        <f>J53</f>
        <v>18</v>
      </c>
      <c r="K52" s="36">
        <f t="shared" si="1"/>
        <v>18</v>
      </c>
      <c r="L52" s="36">
        <f>L53</f>
        <v>18</v>
      </c>
      <c r="M52" s="36">
        <f t="shared" ref="M52:M73" si="11">N52</f>
        <v>100</v>
      </c>
      <c r="N52" s="36">
        <f t="shared" ref="N52:N53" si="12">N53</f>
        <v>100</v>
      </c>
    </row>
    <row r="53" spans="1:14" ht="88.5" customHeight="1" x14ac:dyDescent="0.2">
      <c r="A53" s="22" t="str">
        <f>A47</f>
        <v>Непрограммные расходы главных распорядителей  средств бюджета Трофимовщинского  сельского поселения  Ромодановского муниципального района Республики Мордовия</v>
      </c>
      <c r="B53" s="45">
        <f t="shared" ref="B53:B54" si="13">B52</f>
        <v>924</v>
      </c>
      <c r="C53" s="35" t="s">
        <v>10</v>
      </c>
      <c r="D53" s="35" t="s">
        <v>25</v>
      </c>
      <c r="E53" s="8">
        <v>89</v>
      </c>
      <c r="F53" s="8"/>
      <c r="G53" s="8"/>
      <c r="H53" s="8"/>
      <c r="I53" s="11"/>
      <c r="J53" s="36">
        <f t="shared" ref="J53:L53" si="14">J54</f>
        <v>18</v>
      </c>
      <c r="K53" s="36">
        <f t="shared" si="1"/>
        <v>18</v>
      </c>
      <c r="L53" s="36">
        <f t="shared" si="14"/>
        <v>18</v>
      </c>
      <c r="M53" s="36">
        <f t="shared" si="11"/>
        <v>100</v>
      </c>
      <c r="N53" s="36">
        <f t="shared" si="12"/>
        <v>100</v>
      </c>
    </row>
    <row r="54" spans="1:14" ht="90.75" customHeight="1" x14ac:dyDescent="0.2">
      <c r="A54" s="22" t="str">
        <f>A48</f>
        <v>Непрограммные расходы в рамках обеспечения деятельности главных распорядителей средств бюджета Трофимовщинскогосельского поселения Ромодановского муниципального района Республики Мордовия</v>
      </c>
      <c r="B54" s="45">
        <f t="shared" si="13"/>
        <v>924</v>
      </c>
      <c r="C54" s="35" t="s">
        <v>10</v>
      </c>
      <c r="D54" s="35" t="s">
        <v>25</v>
      </c>
      <c r="E54" s="8">
        <v>89</v>
      </c>
      <c r="F54" s="8">
        <v>1</v>
      </c>
      <c r="G54" s="8">
        <v>0</v>
      </c>
      <c r="H54" s="8"/>
      <c r="I54" s="11"/>
      <c r="J54" s="36">
        <f t="shared" ref="J54:N56" si="15">J55</f>
        <v>18</v>
      </c>
      <c r="K54" s="36">
        <f t="shared" si="1"/>
        <v>18</v>
      </c>
      <c r="L54" s="36">
        <f t="shared" si="15"/>
        <v>18</v>
      </c>
      <c r="M54" s="36">
        <f t="shared" si="11"/>
        <v>100</v>
      </c>
      <c r="N54" s="36">
        <f t="shared" si="15"/>
        <v>100</v>
      </c>
    </row>
    <row r="55" spans="1:14" ht="26.25" customHeight="1" x14ac:dyDescent="0.2">
      <c r="A55" s="21" t="s">
        <v>98</v>
      </c>
      <c r="B55" s="45">
        <v>924</v>
      </c>
      <c r="C55" s="35" t="s">
        <v>10</v>
      </c>
      <c r="D55" s="35" t="s">
        <v>25</v>
      </c>
      <c r="E55" s="8">
        <v>89</v>
      </c>
      <c r="F55" s="8">
        <v>1</v>
      </c>
      <c r="G55" s="10" t="str">
        <f>G56</f>
        <v>00</v>
      </c>
      <c r="H55" s="8">
        <v>41210</v>
      </c>
      <c r="I55" s="11"/>
      <c r="J55" s="36">
        <f t="shared" si="15"/>
        <v>18</v>
      </c>
      <c r="K55" s="36">
        <f t="shared" si="1"/>
        <v>18</v>
      </c>
      <c r="L55" s="36">
        <f t="shared" si="15"/>
        <v>18</v>
      </c>
      <c r="M55" s="36">
        <f t="shared" si="11"/>
        <v>100</v>
      </c>
      <c r="N55" s="36">
        <f t="shared" si="15"/>
        <v>100</v>
      </c>
    </row>
    <row r="56" spans="1:14" ht="18.75" customHeight="1" x14ac:dyDescent="0.2">
      <c r="A56" s="22" t="str">
        <f>A50</f>
        <v>Иные бюджетные ассигнования</v>
      </c>
      <c r="B56" s="45">
        <v>924</v>
      </c>
      <c r="C56" s="35" t="s">
        <v>10</v>
      </c>
      <c r="D56" s="35" t="s">
        <v>25</v>
      </c>
      <c r="E56" s="8">
        <v>89</v>
      </c>
      <c r="F56" s="8">
        <v>1</v>
      </c>
      <c r="G56" s="10" t="str">
        <f>G57</f>
        <v>00</v>
      </c>
      <c r="H56" s="8">
        <v>41210</v>
      </c>
      <c r="I56" s="11">
        <v>800</v>
      </c>
      <c r="J56" s="36">
        <f t="shared" si="15"/>
        <v>18</v>
      </c>
      <c r="K56" s="36">
        <f t="shared" si="1"/>
        <v>18</v>
      </c>
      <c r="L56" s="36">
        <f t="shared" si="15"/>
        <v>18</v>
      </c>
      <c r="M56" s="36">
        <f t="shared" si="11"/>
        <v>100</v>
      </c>
      <c r="N56" s="36">
        <f t="shared" si="15"/>
        <v>100</v>
      </c>
    </row>
    <row r="57" spans="1:14" ht="29.25" customHeight="1" x14ac:dyDescent="0.2">
      <c r="A57" s="21" t="str">
        <f>A37</f>
        <v>Уплата налогов,сборов и иных платежей</v>
      </c>
      <c r="B57" s="45">
        <v>924</v>
      </c>
      <c r="C57" s="35" t="s">
        <v>10</v>
      </c>
      <c r="D57" s="35" t="s">
        <v>25</v>
      </c>
      <c r="E57" s="8">
        <v>89</v>
      </c>
      <c r="F57" s="8">
        <v>1</v>
      </c>
      <c r="G57" s="10" t="s">
        <v>52</v>
      </c>
      <c r="H57" s="8">
        <v>41210</v>
      </c>
      <c r="I57" s="11">
        <v>850</v>
      </c>
      <c r="J57" s="36">
        <v>18</v>
      </c>
      <c r="K57" s="36">
        <f t="shared" si="1"/>
        <v>18</v>
      </c>
      <c r="L57" s="36">
        <v>18</v>
      </c>
      <c r="M57" s="36">
        <f t="shared" si="11"/>
        <v>100</v>
      </c>
      <c r="N57" s="36">
        <f>L57/K57*100</f>
        <v>100</v>
      </c>
    </row>
    <row r="58" spans="1:14" ht="13.5" customHeight="1" x14ac:dyDescent="0.2">
      <c r="A58" s="63" t="s">
        <v>29</v>
      </c>
      <c r="B58" s="49">
        <v>924</v>
      </c>
      <c r="C58" s="39" t="s">
        <v>12</v>
      </c>
      <c r="D58" s="39"/>
      <c r="E58" s="10"/>
      <c r="F58" s="10"/>
      <c r="G58" s="10"/>
      <c r="H58" s="10"/>
      <c r="I58" s="13"/>
      <c r="J58" s="34">
        <f>J60</f>
        <v>160.1</v>
      </c>
      <c r="K58" s="34">
        <f t="shared" si="1"/>
        <v>160.1</v>
      </c>
      <c r="L58" s="34">
        <f>L59</f>
        <v>160.1</v>
      </c>
      <c r="M58" s="34">
        <f t="shared" si="11"/>
        <v>100</v>
      </c>
      <c r="N58" s="34">
        <f>N59</f>
        <v>100</v>
      </c>
    </row>
    <row r="59" spans="1:14" ht="27.75" customHeight="1" x14ac:dyDescent="0.2">
      <c r="A59" s="29" t="s">
        <v>30</v>
      </c>
      <c r="B59" s="48">
        <f>B58</f>
        <v>924</v>
      </c>
      <c r="C59" s="38" t="s">
        <v>12</v>
      </c>
      <c r="D59" s="38" t="s">
        <v>26</v>
      </c>
      <c r="E59" s="10"/>
      <c r="F59" s="10"/>
      <c r="G59" s="10"/>
      <c r="H59" s="10"/>
      <c r="I59" s="13"/>
      <c r="J59" s="36">
        <f>J60</f>
        <v>160.1</v>
      </c>
      <c r="K59" s="36">
        <f t="shared" si="1"/>
        <v>160.1</v>
      </c>
      <c r="L59" s="36">
        <f t="shared" ref="L59:L60" si="16">L60</f>
        <v>160.1</v>
      </c>
      <c r="M59" s="36">
        <f t="shared" si="11"/>
        <v>100</v>
      </c>
      <c r="N59" s="36">
        <f t="shared" ref="N59:N65" si="17">N60</f>
        <v>100</v>
      </c>
    </row>
    <row r="60" spans="1:14" ht="78" customHeight="1" x14ac:dyDescent="0.2">
      <c r="A60" s="68" t="str">
        <f>A47</f>
        <v>Непрограммные расходы главных распорядителей  средств бюджета Трофимовщинского  сельского поселения  Ромодановского муниципального района Республики Мордовия</v>
      </c>
      <c r="B60" s="50">
        <f t="shared" ref="B60:B66" si="18">B59</f>
        <v>924</v>
      </c>
      <c r="C60" s="38" t="s">
        <v>12</v>
      </c>
      <c r="D60" s="38" t="s">
        <v>26</v>
      </c>
      <c r="E60" s="10" t="s">
        <v>57</v>
      </c>
      <c r="F60" s="10"/>
      <c r="G60" s="10"/>
      <c r="H60" s="10"/>
      <c r="I60" s="13"/>
      <c r="J60" s="36">
        <f>J61</f>
        <v>160.1</v>
      </c>
      <c r="K60" s="36">
        <f t="shared" si="1"/>
        <v>160.1</v>
      </c>
      <c r="L60" s="36">
        <f t="shared" si="16"/>
        <v>160.1</v>
      </c>
      <c r="M60" s="36">
        <f t="shared" si="11"/>
        <v>100</v>
      </c>
      <c r="N60" s="36">
        <f t="shared" si="17"/>
        <v>100</v>
      </c>
    </row>
    <row r="61" spans="1:14" ht="93.75" customHeight="1" x14ac:dyDescent="0.2">
      <c r="A61" s="20" t="str">
        <f>A48</f>
        <v>Непрограммные расходы в рамках обеспечения деятельности главных распорядителей средств бюджета Трофимовщинскогосельского поселения Ромодановского муниципального района Республики Мордовия</v>
      </c>
      <c r="B61" s="44">
        <f t="shared" si="18"/>
        <v>924</v>
      </c>
      <c r="C61" s="38" t="s">
        <v>12</v>
      </c>
      <c r="D61" s="38" t="s">
        <v>26</v>
      </c>
      <c r="E61" s="10" t="s">
        <v>57</v>
      </c>
      <c r="F61" s="10" t="s">
        <v>58</v>
      </c>
      <c r="G61" s="9"/>
      <c r="H61" s="10"/>
      <c r="I61" s="13"/>
      <c r="J61" s="36">
        <f>J62</f>
        <v>160.1</v>
      </c>
      <c r="K61" s="36">
        <f t="shared" si="1"/>
        <v>160.1</v>
      </c>
      <c r="L61" s="36">
        <f>L62</f>
        <v>160.1</v>
      </c>
      <c r="M61" s="36">
        <f>M62</f>
        <v>100</v>
      </c>
      <c r="N61" s="36">
        <f>M61</f>
        <v>100</v>
      </c>
    </row>
    <row r="62" spans="1:14" ht="80.25" customHeight="1" x14ac:dyDescent="0.2">
      <c r="A62" s="21" t="s">
        <v>63</v>
      </c>
      <c r="B62" s="44">
        <f>B61</f>
        <v>924</v>
      </c>
      <c r="C62" s="38" t="s">
        <v>12</v>
      </c>
      <c r="D62" s="38" t="s">
        <v>26</v>
      </c>
      <c r="E62" s="10" t="s">
        <v>57</v>
      </c>
      <c r="F62" s="10" t="s">
        <v>58</v>
      </c>
      <c r="G62" s="10" t="s">
        <v>52</v>
      </c>
      <c r="H62" s="10" t="s">
        <v>62</v>
      </c>
      <c r="I62" s="13"/>
      <c r="J62" s="36">
        <f>J65+J63</f>
        <v>160.1</v>
      </c>
      <c r="K62" s="36">
        <f t="shared" si="1"/>
        <v>160.1</v>
      </c>
      <c r="L62" s="36">
        <f>L65+L63</f>
        <v>160.1</v>
      </c>
      <c r="M62" s="36">
        <f t="shared" si="11"/>
        <v>100</v>
      </c>
      <c r="N62" s="36">
        <f t="shared" si="17"/>
        <v>100</v>
      </c>
    </row>
    <row r="63" spans="1:14" ht="96.75" customHeight="1" x14ac:dyDescent="0.2">
      <c r="A63" s="20" t="str">
        <f>A31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63" s="44">
        <f>B62</f>
        <v>924</v>
      </c>
      <c r="C63" s="38" t="s">
        <v>12</v>
      </c>
      <c r="D63" s="38" t="s">
        <v>26</v>
      </c>
      <c r="E63" s="10" t="s">
        <v>57</v>
      </c>
      <c r="F63" s="10" t="s">
        <v>58</v>
      </c>
      <c r="G63" s="10" t="s">
        <v>52</v>
      </c>
      <c r="H63" s="10" t="s">
        <v>62</v>
      </c>
      <c r="I63" s="13" t="s">
        <v>15</v>
      </c>
      <c r="J63" s="36">
        <f>J64</f>
        <v>157.1</v>
      </c>
      <c r="K63" s="36">
        <f t="shared" si="1"/>
        <v>157.1</v>
      </c>
      <c r="L63" s="36">
        <f>L64</f>
        <v>157.1</v>
      </c>
      <c r="M63" s="36">
        <f t="shared" si="11"/>
        <v>100</v>
      </c>
      <c r="N63" s="36">
        <f t="shared" si="17"/>
        <v>100</v>
      </c>
    </row>
    <row r="64" spans="1:14" ht="40.5" customHeight="1" x14ac:dyDescent="0.2">
      <c r="A64" s="20" t="str">
        <f>A32</f>
        <v>Расходы на выплаты персоналу государственных (муниципальных) органов</v>
      </c>
      <c r="B64" s="44">
        <f>B63</f>
        <v>924</v>
      </c>
      <c r="C64" s="38" t="s">
        <v>12</v>
      </c>
      <c r="D64" s="38" t="s">
        <v>26</v>
      </c>
      <c r="E64" s="10" t="s">
        <v>57</v>
      </c>
      <c r="F64" s="10" t="s">
        <v>58</v>
      </c>
      <c r="G64" s="10" t="s">
        <v>52</v>
      </c>
      <c r="H64" s="10" t="s">
        <v>62</v>
      </c>
      <c r="I64" s="13" t="s">
        <v>17</v>
      </c>
      <c r="J64" s="36">
        <v>157.1</v>
      </c>
      <c r="K64" s="36">
        <f t="shared" si="1"/>
        <v>157.1</v>
      </c>
      <c r="L64" s="36">
        <v>157.1</v>
      </c>
      <c r="M64" s="36">
        <f t="shared" si="11"/>
        <v>100</v>
      </c>
      <c r="N64" s="36">
        <f t="shared" si="17"/>
        <v>100</v>
      </c>
    </row>
    <row r="65" spans="1:14" ht="48" customHeight="1" x14ac:dyDescent="0.2">
      <c r="A65" s="20" t="str">
        <f>A44</f>
        <v>Закупка товаров, работ и услуг для государственных (муниципальных) нужд</v>
      </c>
      <c r="B65" s="44">
        <f>B62</f>
        <v>924</v>
      </c>
      <c r="C65" s="38" t="s">
        <v>12</v>
      </c>
      <c r="D65" s="38" t="s">
        <v>26</v>
      </c>
      <c r="E65" s="10" t="s">
        <v>57</v>
      </c>
      <c r="F65" s="10" t="s">
        <v>58</v>
      </c>
      <c r="G65" s="10" t="s">
        <v>52</v>
      </c>
      <c r="H65" s="10" t="s">
        <v>62</v>
      </c>
      <c r="I65" s="13" t="s">
        <v>19</v>
      </c>
      <c r="J65" s="36">
        <f>J66</f>
        <v>3</v>
      </c>
      <c r="K65" s="36">
        <f t="shared" si="1"/>
        <v>3</v>
      </c>
      <c r="L65" s="36">
        <f>L66</f>
        <v>3</v>
      </c>
      <c r="M65" s="36">
        <f t="shared" si="11"/>
        <v>100</v>
      </c>
      <c r="N65" s="36">
        <f t="shared" si="17"/>
        <v>100</v>
      </c>
    </row>
    <row r="66" spans="1:14" ht="44.25" customHeight="1" x14ac:dyDescent="0.2">
      <c r="A66" s="25" t="str">
        <f>A45</f>
        <v>Иные закупки товаров, работ и услуг для обеспечения государственных (муниципальных) нужд</v>
      </c>
      <c r="B66" s="51">
        <f t="shared" si="18"/>
        <v>924</v>
      </c>
      <c r="C66" s="40" t="s">
        <v>12</v>
      </c>
      <c r="D66" s="40" t="s">
        <v>26</v>
      </c>
      <c r="E66" s="10" t="s">
        <v>57</v>
      </c>
      <c r="F66" s="10" t="s">
        <v>58</v>
      </c>
      <c r="G66" s="10" t="s">
        <v>52</v>
      </c>
      <c r="H66" s="10" t="s">
        <v>62</v>
      </c>
      <c r="I66" s="13" t="s">
        <v>21</v>
      </c>
      <c r="J66" s="37">
        <v>3</v>
      </c>
      <c r="K66" s="36">
        <f t="shared" si="1"/>
        <v>3</v>
      </c>
      <c r="L66" s="36">
        <v>3</v>
      </c>
      <c r="M66" s="36">
        <f t="shared" si="11"/>
        <v>100</v>
      </c>
      <c r="N66" s="36">
        <f>L66/J66*100</f>
        <v>100</v>
      </c>
    </row>
    <row r="67" spans="1:14" ht="17.25" customHeight="1" x14ac:dyDescent="0.2">
      <c r="A67" s="26" t="s">
        <v>28</v>
      </c>
      <c r="B67" s="41">
        <f>B66</f>
        <v>924</v>
      </c>
      <c r="C67" s="43" t="s">
        <v>18</v>
      </c>
      <c r="D67" s="35"/>
      <c r="E67" s="10"/>
      <c r="F67" s="10"/>
      <c r="G67" s="10"/>
      <c r="H67" s="10"/>
      <c r="I67" s="13"/>
      <c r="J67" s="34">
        <f>J68+J74</f>
        <v>262</v>
      </c>
      <c r="K67" s="34">
        <f t="shared" si="1"/>
        <v>262</v>
      </c>
      <c r="L67" s="34">
        <f>L68+L79</f>
        <v>262</v>
      </c>
      <c r="M67" s="34">
        <f t="shared" si="11"/>
        <v>100</v>
      </c>
      <c r="N67" s="34">
        <f t="shared" ref="J67:N68" si="19">N68</f>
        <v>100</v>
      </c>
    </row>
    <row r="68" spans="1:14" ht="32.25" customHeight="1" x14ac:dyDescent="0.2">
      <c r="A68" s="20" t="s">
        <v>31</v>
      </c>
      <c r="B68" s="44">
        <f>B66</f>
        <v>924</v>
      </c>
      <c r="C68" s="35" t="s">
        <v>18</v>
      </c>
      <c r="D68" s="35" t="s">
        <v>27</v>
      </c>
      <c r="E68" s="10"/>
      <c r="F68" s="10"/>
      <c r="G68" s="10"/>
      <c r="H68" s="10"/>
      <c r="I68" s="13"/>
      <c r="J68" s="36">
        <f t="shared" si="19"/>
        <v>222</v>
      </c>
      <c r="K68" s="36">
        <f t="shared" si="1"/>
        <v>222</v>
      </c>
      <c r="L68" s="36">
        <f t="shared" si="19"/>
        <v>222</v>
      </c>
      <c r="M68" s="36">
        <f t="shared" si="11"/>
        <v>100</v>
      </c>
      <c r="N68" s="36">
        <f t="shared" si="19"/>
        <v>100</v>
      </c>
    </row>
    <row r="69" spans="1:14" ht="96" customHeight="1" x14ac:dyDescent="0.2">
      <c r="A69" s="27" t="s">
        <v>88</v>
      </c>
      <c r="B69" s="47">
        <f>B68</f>
        <v>924</v>
      </c>
      <c r="C69" s="35" t="s">
        <v>18</v>
      </c>
      <c r="D69" s="35" t="s">
        <v>27</v>
      </c>
      <c r="E69" s="10" t="s">
        <v>25</v>
      </c>
      <c r="F69" s="10"/>
      <c r="G69" s="10"/>
      <c r="H69" s="10"/>
      <c r="I69" s="13"/>
      <c r="J69" s="36">
        <f t="shared" ref="J69:N70" si="20">J70</f>
        <v>222</v>
      </c>
      <c r="K69" s="36">
        <f t="shared" si="1"/>
        <v>222</v>
      </c>
      <c r="L69" s="36">
        <f t="shared" si="20"/>
        <v>222</v>
      </c>
      <c r="M69" s="36">
        <f t="shared" si="11"/>
        <v>100</v>
      </c>
      <c r="N69" s="36">
        <f t="shared" si="20"/>
        <v>100</v>
      </c>
    </row>
    <row r="70" spans="1:14" ht="65.25" customHeight="1" x14ac:dyDescent="0.2">
      <c r="A70" s="28" t="s">
        <v>32</v>
      </c>
      <c r="B70" s="47">
        <f>B69</f>
        <v>924</v>
      </c>
      <c r="C70" s="35" t="s">
        <v>18</v>
      </c>
      <c r="D70" s="35" t="s">
        <v>27</v>
      </c>
      <c r="E70" s="10" t="s">
        <v>25</v>
      </c>
      <c r="F70" s="10" t="s">
        <v>59</v>
      </c>
      <c r="G70" s="10" t="s">
        <v>10</v>
      </c>
      <c r="H70" s="10"/>
      <c r="I70" s="13"/>
      <c r="J70" s="36">
        <f t="shared" si="20"/>
        <v>222</v>
      </c>
      <c r="K70" s="36">
        <f t="shared" si="1"/>
        <v>222</v>
      </c>
      <c r="L70" s="36">
        <f t="shared" si="20"/>
        <v>222</v>
      </c>
      <c r="M70" s="36">
        <f t="shared" si="11"/>
        <v>100</v>
      </c>
      <c r="N70" s="36">
        <f t="shared" si="20"/>
        <v>100</v>
      </c>
    </row>
    <row r="71" spans="1:14" ht="299.25" customHeight="1" x14ac:dyDescent="0.2">
      <c r="A71" s="28" t="s">
        <v>112</v>
      </c>
      <c r="B71" s="47">
        <f>B70</f>
        <v>924</v>
      </c>
      <c r="C71" s="35" t="s">
        <v>18</v>
      </c>
      <c r="D71" s="35" t="s">
        <v>27</v>
      </c>
      <c r="E71" s="10" t="s">
        <v>25</v>
      </c>
      <c r="F71" s="10" t="s">
        <v>59</v>
      </c>
      <c r="G71" s="10" t="s">
        <v>10</v>
      </c>
      <c r="H71" s="10" t="s">
        <v>111</v>
      </c>
      <c r="I71" s="13"/>
      <c r="J71" s="36">
        <f t="shared" ref="J71:J72" si="21">J72</f>
        <v>222</v>
      </c>
      <c r="K71" s="36">
        <f t="shared" si="1"/>
        <v>222</v>
      </c>
      <c r="L71" s="36">
        <f t="shared" ref="L71" si="22">L72</f>
        <v>222</v>
      </c>
      <c r="M71" s="36">
        <f t="shared" si="11"/>
        <v>100</v>
      </c>
      <c r="N71" s="36">
        <f t="shared" ref="N71:N72" si="23">N72</f>
        <v>100</v>
      </c>
    </row>
    <row r="72" spans="1:14" ht="40.5" customHeight="1" x14ac:dyDescent="0.2">
      <c r="A72" s="21" t="str">
        <f>A65</f>
        <v>Закупка товаров, работ и услуг для государственных (муниципальных) нужд</v>
      </c>
      <c r="B72" s="47">
        <f t="shared" ref="B72:B73" si="24">B71</f>
        <v>924</v>
      </c>
      <c r="C72" s="35" t="s">
        <v>18</v>
      </c>
      <c r="D72" s="35" t="s">
        <v>27</v>
      </c>
      <c r="E72" s="10" t="s">
        <v>25</v>
      </c>
      <c r="F72" s="10" t="s">
        <v>59</v>
      </c>
      <c r="G72" s="10" t="s">
        <v>10</v>
      </c>
      <c r="H72" s="10" t="s">
        <v>111</v>
      </c>
      <c r="I72" s="13" t="s">
        <v>19</v>
      </c>
      <c r="J72" s="36">
        <f t="shared" si="21"/>
        <v>222</v>
      </c>
      <c r="K72" s="36">
        <f t="shared" si="1"/>
        <v>222</v>
      </c>
      <c r="L72" s="36">
        <f>L73</f>
        <v>222</v>
      </c>
      <c r="M72" s="36">
        <f t="shared" si="11"/>
        <v>100</v>
      </c>
      <c r="N72" s="36">
        <f t="shared" si="23"/>
        <v>100</v>
      </c>
    </row>
    <row r="73" spans="1:14" ht="41.25" customHeight="1" x14ac:dyDescent="0.2">
      <c r="A73" s="21" t="str">
        <f>A66</f>
        <v>Иные закупки товаров, работ и услуг для обеспечения государственных (муниципальных) нужд</v>
      </c>
      <c r="B73" s="47">
        <f t="shared" si="24"/>
        <v>924</v>
      </c>
      <c r="C73" s="35" t="s">
        <v>18</v>
      </c>
      <c r="D73" s="35" t="s">
        <v>27</v>
      </c>
      <c r="E73" s="10" t="s">
        <v>25</v>
      </c>
      <c r="F73" s="10" t="s">
        <v>59</v>
      </c>
      <c r="G73" s="10" t="s">
        <v>10</v>
      </c>
      <c r="H73" s="10" t="s">
        <v>111</v>
      </c>
      <c r="I73" s="13" t="s">
        <v>21</v>
      </c>
      <c r="J73" s="36">
        <v>222</v>
      </c>
      <c r="K73" s="36">
        <f t="shared" ref="K73:K100" si="25">J73</f>
        <v>222</v>
      </c>
      <c r="L73" s="36">
        <v>222</v>
      </c>
      <c r="M73" s="36">
        <f t="shared" si="11"/>
        <v>100</v>
      </c>
      <c r="N73" s="36">
        <f>L73/K73*100</f>
        <v>100</v>
      </c>
    </row>
    <row r="74" spans="1:14" ht="27" customHeight="1" x14ac:dyDescent="0.2">
      <c r="A74" s="21" t="s">
        <v>102</v>
      </c>
      <c r="B74" s="78">
        <v>924</v>
      </c>
      <c r="C74" s="79" t="s">
        <v>18</v>
      </c>
      <c r="D74" s="35" t="s">
        <v>99</v>
      </c>
      <c r="E74" s="10"/>
      <c r="F74" s="10"/>
      <c r="G74" s="10"/>
      <c r="H74" s="10"/>
      <c r="I74" s="13"/>
      <c r="J74" s="36">
        <f t="shared" ref="J74:N78" si="26">J75</f>
        <v>40</v>
      </c>
      <c r="K74" s="36">
        <f t="shared" si="26"/>
        <v>40</v>
      </c>
      <c r="L74" s="36">
        <f t="shared" si="26"/>
        <v>40</v>
      </c>
      <c r="M74" s="36">
        <f t="shared" si="26"/>
        <v>100</v>
      </c>
      <c r="N74" s="36">
        <f t="shared" si="26"/>
        <v>100</v>
      </c>
    </row>
    <row r="75" spans="1:14" ht="77.25" customHeight="1" x14ac:dyDescent="0.2">
      <c r="A75" s="21" t="str">
        <f>A60</f>
        <v>Непрограммные расходы главных распорядителей  средств бюджета Трофимовщинского  сельского поселения  Ромодановского муниципального района Республики Мордовия</v>
      </c>
      <c r="B75" s="78">
        <v>924</v>
      </c>
      <c r="C75" s="79" t="s">
        <v>18</v>
      </c>
      <c r="D75" s="35" t="s">
        <v>99</v>
      </c>
      <c r="E75" s="10" t="s">
        <v>57</v>
      </c>
      <c r="F75" s="10"/>
      <c r="G75" s="10"/>
      <c r="H75" s="10"/>
      <c r="I75" s="13"/>
      <c r="J75" s="36">
        <f t="shared" si="26"/>
        <v>40</v>
      </c>
      <c r="K75" s="36">
        <f t="shared" si="26"/>
        <v>40</v>
      </c>
      <c r="L75" s="36">
        <f t="shared" si="26"/>
        <v>40</v>
      </c>
      <c r="M75" s="36">
        <f t="shared" si="26"/>
        <v>100</v>
      </c>
      <c r="N75" s="36">
        <f t="shared" si="26"/>
        <v>100</v>
      </c>
    </row>
    <row r="76" spans="1:14" ht="89.25" customHeight="1" x14ac:dyDescent="0.2">
      <c r="A76" s="21" t="str">
        <f>A61</f>
        <v>Непрограммные расходы в рамках обеспечения деятельности главных распорядителей средств бюджета Трофимовщинскогосельского поселения Ромодановского муниципального района Республики Мордовия</v>
      </c>
      <c r="B76" s="78">
        <v>924</v>
      </c>
      <c r="C76" s="79" t="s">
        <v>18</v>
      </c>
      <c r="D76" s="35" t="s">
        <v>99</v>
      </c>
      <c r="E76" s="10" t="s">
        <v>57</v>
      </c>
      <c r="F76" s="10" t="s">
        <v>58</v>
      </c>
      <c r="G76" s="10"/>
      <c r="H76" s="10"/>
      <c r="I76" s="13"/>
      <c r="J76" s="36">
        <f t="shared" si="26"/>
        <v>40</v>
      </c>
      <c r="K76" s="36">
        <f t="shared" si="26"/>
        <v>40</v>
      </c>
      <c r="L76" s="36">
        <f t="shared" si="26"/>
        <v>40</v>
      </c>
      <c r="M76" s="36">
        <f t="shared" si="26"/>
        <v>100</v>
      </c>
      <c r="N76" s="36">
        <f t="shared" si="26"/>
        <v>100</v>
      </c>
    </row>
    <row r="77" spans="1:14" ht="25.5" customHeight="1" x14ac:dyDescent="0.2">
      <c r="A77" s="21" t="s">
        <v>101</v>
      </c>
      <c r="B77" s="78">
        <v>924</v>
      </c>
      <c r="C77" s="79" t="s">
        <v>18</v>
      </c>
      <c r="D77" s="35" t="s">
        <v>99</v>
      </c>
      <c r="E77" s="10" t="s">
        <v>57</v>
      </c>
      <c r="F77" s="10" t="s">
        <v>58</v>
      </c>
      <c r="G77" s="10" t="s">
        <v>52</v>
      </c>
      <c r="H77" s="10" t="s">
        <v>100</v>
      </c>
      <c r="I77" s="13"/>
      <c r="J77" s="36">
        <f t="shared" si="26"/>
        <v>40</v>
      </c>
      <c r="K77" s="36">
        <f t="shared" si="26"/>
        <v>40</v>
      </c>
      <c r="L77" s="36">
        <f t="shared" si="26"/>
        <v>40</v>
      </c>
      <c r="M77" s="36">
        <f t="shared" si="26"/>
        <v>100</v>
      </c>
      <c r="N77" s="36">
        <f t="shared" si="26"/>
        <v>100</v>
      </c>
    </row>
    <row r="78" spans="1:14" ht="45" customHeight="1" x14ac:dyDescent="0.2">
      <c r="A78" s="21" t="str">
        <f>A72</f>
        <v>Закупка товаров, работ и услуг для государственных (муниципальных) нужд</v>
      </c>
      <c r="B78" s="78">
        <v>924</v>
      </c>
      <c r="C78" s="79" t="s">
        <v>18</v>
      </c>
      <c r="D78" s="35" t="s">
        <v>99</v>
      </c>
      <c r="E78" s="10" t="s">
        <v>57</v>
      </c>
      <c r="F78" s="10" t="s">
        <v>58</v>
      </c>
      <c r="G78" s="10" t="s">
        <v>52</v>
      </c>
      <c r="H78" s="10" t="s">
        <v>100</v>
      </c>
      <c r="I78" s="13" t="s">
        <v>19</v>
      </c>
      <c r="J78" s="36">
        <f t="shared" si="26"/>
        <v>40</v>
      </c>
      <c r="K78" s="36">
        <f t="shared" si="26"/>
        <v>40</v>
      </c>
      <c r="L78" s="36">
        <f t="shared" si="26"/>
        <v>40</v>
      </c>
      <c r="M78" s="36">
        <f t="shared" si="26"/>
        <v>100</v>
      </c>
      <c r="N78" s="36">
        <f t="shared" si="26"/>
        <v>100</v>
      </c>
    </row>
    <row r="79" spans="1:14" ht="43.5" customHeight="1" x14ac:dyDescent="0.2">
      <c r="A79" s="21" t="str">
        <f>A73</f>
        <v>Иные закупки товаров, работ и услуг для обеспечения государственных (муниципальных) нужд</v>
      </c>
      <c r="B79" s="78">
        <v>924</v>
      </c>
      <c r="C79" s="79" t="s">
        <v>18</v>
      </c>
      <c r="D79" s="35" t="s">
        <v>99</v>
      </c>
      <c r="E79" s="10" t="s">
        <v>57</v>
      </c>
      <c r="F79" s="10" t="s">
        <v>58</v>
      </c>
      <c r="G79" s="10" t="s">
        <v>52</v>
      </c>
      <c r="H79" s="10" t="s">
        <v>100</v>
      </c>
      <c r="I79" s="13" t="s">
        <v>21</v>
      </c>
      <c r="J79" s="36">
        <v>40</v>
      </c>
      <c r="K79" s="36">
        <f>J79</f>
        <v>40</v>
      </c>
      <c r="L79" s="36">
        <v>40</v>
      </c>
      <c r="M79" s="36">
        <f>L79/K79*100</f>
        <v>100</v>
      </c>
      <c r="N79" s="36">
        <f>M79</f>
        <v>100</v>
      </c>
    </row>
    <row r="80" spans="1:14" ht="15" customHeight="1" x14ac:dyDescent="0.2">
      <c r="A80" s="31" t="s">
        <v>106</v>
      </c>
      <c r="B80" s="80">
        <v>924</v>
      </c>
      <c r="C80" s="81" t="s">
        <v>103</v>
      </c>
      <c r="D80" s="43"/>
      <c r="E80" s="9"/>
      <c r="F80" s="9"/>
      <c r="G80" s="9"/>
      <c r="H80" s="9"/>
      <c r="I80" s="12"/>
      <c r="J80" s="34">
        <f t="shared" ref="J80:K85" si="27">J81</f>
        <v>0.9</v>
      </c>
      <c r="K80" s="34">
        <f t="shared" si="27"/>
        <v>0.9</v>
      </c>
      <c r="L80" s="36"/>
      <c r="M80" s="36"/>
      <c r="N80" s="36"/>
    </row>
    <row r="81" spans="1:14" ht="15" customHeight="1" x14ac:dyDescent="0.2">
      <c r="A81" s="27" t="s">
        <v>107</v>
      </c>
      <c r="B81" s="78">
        <v>924</v>
      </c>
      <c r="C81" s="79" t="s">
        <v>103</v>
      </c>
      <c r="D81" s="35" t="s">
        <v>26</v>
      </c>
      <c r="E81" s="10"/>
      <c r="F81" s="10"/>
      <c r="G81" s="10"/>
      <c r="H81" s="10"/>
      <c r="I81" s="13"/>
      <c r="J81" s="36">
        <f t="shared" si="27"/>
        <v>0.9</v>
      </c>
      <c r="K81" s="36">
        <f t="shared" si="27"/>
        <v>0.9</v>
      </c>
      <c r="L81" s="36"/>
      <c r="M81" s="36"/>
      <c r="N81" s="36"/>
    </row>
    <row r="82" spans="1:14" ht="75.75" customHeight="1" x14ac:dyDescent="0.2">
      <c r="A82" s="27" t="s">
        <v>108</v>
      </c>
      <c r="B82" s="78">
        <v>924</v>
      </c>
      <c r="C82" s="79" t="s">
        <v>103</v>
      </c>
      <c r="D82" s="35" t="s">
        <v>26</v>
      </c>
      <c r="E82" s="10" t="s">
        <v>43</v>
      </c>
      <c r="F82" s="10"/>
      <c r="G82" s="10"/>
      <c r="H82" s="10"/>
      <c r="I82" s="13"/>
      <c r="J82" s="36">
        <f t="shared" si="27"/>
        <v>0.9</v>
      </c>
      <c r="K82" s="36">
        <f t="shared" si="27"/>
        <v>0.9</v>
      </c>
      <c r="L82" s="36"/>
      <c r="M82" s="36"/>
      <c r="N82" s="36"/>
    </row>
    <row r="83" spans="1:14" ht="29.25" customHeight="1" x14ac:dyDescent="0.2">
      <c r="A83" s="82" t="s">
        <v>109</v>
      </c>
      <c r="B83" s="78">
        <v>924</v>
      </c>
      <c r="C83" s="79" t="s">
        <v>103</v>
      </c>
      <c r="D83" s="35" t="s">
        <v>26</v>
      </c>
      <c r="E83" s="10" t="s">
        <v>43</v>
      </c>
      <c r="F83" s="10" t="s">
        <v>59</v>
      </c>
      <c r="G83" s="10" t="s">
        <v>104</v>
      </c>
      <c r="H83" s="10"/>
      <c r="I83" s="13"/>
      <c r="J83" s="36">
        <f t="shared" si="27"/>
        <v>0.9</v>
      </c>
      <c r="K83" s="36">
        <f t="shared" si="27"/>
        <v>0.9</v>
      </c>
      <c r="L83" s="36"/>
      <c r="M83" s="36"/>
      <c r="N83" s="36"/>
    </row>
    <row r="84" spans="1:14" ht="12.75" customHeight="1" x14ac:dyDescent="0.2">
      <c r="A84" s="27" t="s">
        <v>110</v>
      </c>
      <c r="B84" s="78">
        <v>924</v>
      </c>
      <c r="C84" s="79" t="s">
        <v>103</v>
      </c>
      <c r="D84" s="35" t="s">
        <v>26</v>
      </c>
      <c r="E84" s="10" t="s">
        <v>43</v>
      </c>
      <c r="F84" s="10" t="s">
        <v>59</v>
      </c>
      <c r="G84" s="10" t="s">
        <v>104</v>
      </c>
      <c r="H84" s="10" t="s">
        <v>105</v>
      </c>
      <c r="I84" s="13"/>
      <c r="J84" s="36">
        <f t="shared" si="27"/>
        <v>0.9</v>
      </c>
      <c r="K84" s="36">
        <f t="shared" si="27"/>
        <v>0.9</v>
      </c>
      <c r="L84" s="36"/>
      <c r="M84" s="36"/>
      <c r="N84" s="36"/>
    </row>
    <row r="85" spans="1:14" ht="43.5" customHeight="1" x14ac:dyDescent="0.2">
      <c r="A85" s="21" t="str">
        <f>A78</f>
        <v>Закупка товаров, работ и услуг для государственных (муниципальных) нужд</v>
      </c>
      <c r="B85" s="78">
        <v>924</v>
      </c>
      <c r="C85" s="79" t="s">
        <v>103</v>
      </c>
      <c r="D85" s="35" t="s">
        <v>26</v>
      </c>
      <c r="E85" s="10" t="s">
        <v>43</v>
      </c>
      <c r="F85" s="10" t="s">
        <v>59</v>
      </c>
      <c r="G85" s="10" t="s">
        <v>104</v>
      </c>
      <c r="H85" s="10" t="s">
        <v>105</v>
      </c>
      <c r="I85" s="13" t="s">
        <v>19</v>
      </c>
      <c r="J85" s="36">
        <f t="shared" si="27"/>
        <v>0.9</v>
      </c>
      <c r="K85" s="36">
        <f t="shared" si="27"/>
        <v>0.9</v>
      </c>
      <c r="L85" s="36"/>
      <c r="M85" s="36"/>
      <c r="N85" s="36"/>
    </row>
    <row r="86" spans="1:14" ht="43.5" customHeight="1" x14ac:dyDescent="0.2">
      <c r="A86" s="21" t="str">
        <f>A79</f>
        <v>Иные закупки товаров, работ и услуг для обеспечения государственных (муниципальных) нужд</v>
      </c>
      <c r="B86" s="78">
        <v>924</v>
      </c>
      <c r="C86" s="79" t="s">
        <v>103</v>
      </c>
      <c r="D86" s="35" t="s">
        <v>26</v>
      </c>
      <c r="E86" s="10" t="s">
        <v>43</v>
      </c>
      <c r="F86" s="10" t="s">
        <v>59</v>
      </c>
      <c r="G86" s="10" t="s">
        <v>104</v>
      </c>
      <c r="H86" s="10" t="s">
        <v>105</v>
      </c>
      <c r="I86" s="13" t="s">
        <v>21</v>
      </c>
      <c r="J86" s="36">
        <v>0.9</v>
      </c>
      <c r="K86" s="36">
        <f>J86</f>
        <v>0.9</v>
      </c>
      <c r="L86" s="36"/>
      <c r="M86" s="36"/>
      <c r="N86" s="36"/>
    </row>
    <row r="87" spans="1:14" ht="15.75" customHeight="1" x14ac:dyDescent="0.2">
      <c r="A87" s="31" t="s">
        <v>74</v>
      </c>
      <c r="B87" s="54">
        <f>B73</f>
        <v>924</v>
      </c>
      <c r="C87" s="55" t="s">
        <v>43</v>
      </c>
      <c r="D87" s="38"/>
      <c r="E87" s="10"/>
      <c r="F87" s="10"/>
      <c r="G87" s="10"/>
      <c r="H87" s="10"/>
      <c r="I87" s="13"/>
      <c r="J87" s="34">
        <f t="shared" ref="J87:N92" si="28">J88</f>
        <v>263.2</v>
      </c>
      <c r="K87" s="34">
        <f t="shared" si="25"/>
        <v>263.2</v>
      </c>
      <c r="L87" s="34">
        <f t="shared" si="28"/>
        <v>263.2</v>
      </c>
      <c r="M87" s="34">
        <f t="shared" ref="M87:M93" si="29">N87</f>
        <v>100</v>
      </c>
      <c r="N87" s="34">
        <f t="shared" si="28"/>
        <v>100</v>
      </c>
    </row>
    <row r="88" spans="1:14" ht="18" customHeight="1" x14ac:dyDescent="0.2">
      <c r="A88" s="21" t="s">
        <v>73</v>
      </c>
      <c r="B88" s="53">
        <f t="shared" ref="B88:B100" si="30">B87</f>
        <v>924</v>
      </c>
      <c r="C88" s="52" t="s">
        <v>43</v>
      </c>
      <c r="D88" s="38" t="s">
        <v>10</v>
      </c>
      <c r="E88" s="10"/>
      <c r="F88" s="10"/>
      <c r="G88" s="10"/>
      <c r="H88" s="10"/>
      <c r="I88" s="13"/>
      <c r="J88" s="36">
        <f t="shared" si="28"/>
        <v>263.2</v>
      </c>
      <c r="K88" s="36">
        <f t="shared" si="25"/>
        <v>263.2</v>
      </c>
      <c r="L88" s="36">
        <f t="shared" si="28"/>
        <v>263.2</v>
      </c>
      <c r="M88" s="36">
        <f t="shared" si="29"/>
        <v>100</v>
      </c>
      <c r="N88" s="36">
        <f t="shared" si="28"/>
        <v>100</v>
      </c>
    </row>
    <row r="89" spans="1:14" ht="81" customHeight="1" x14ac:dyDescent="0.2">
      <c r="A89" s="30" t="str">
        <f>A96</f>
        <v>Непрограммные расходы главных распорядителей  средств бюджета Трофимовщинского  сельского поселения  Ромодановского муниципального района Республики Мордовия</v>
      </c>
      <c r="B89" s="53">
        <f t="shared" si="30"/>
        <v>924</v>
      </c>
      <c r="C89" s="52" t="s">
        <v>43</v>
      </c>
      <c r="D89" s="38" t="s">
        <v>10</v>
      </c>
      <c r="E89" s="10" t="s">
        <v>57</v>
      </c>
      <c r="F89" s="10"/>
      <c r="G89" s="10"/>
      <c r="H89" s="10"/>
      <c r="I89" s="13"/>
      <c r="J89" s="36">
        <f t="shared" si="28"/>
        <v>263.2</v>
      </c>
      <c r="K89" s="36">
        <f t="shared" si="25"/>
        <v>263.2</v>
      </c>
      <c r="L89" s="36">
        <f t="shared" si="28"/>
        <v>263.2</v>
      </c>
      <c r="M89" s="36">
        <f t="shared" si="29"/>
        <v>100</v>
      </c>
      <c r="N89" s="36">
        <f t="shared" si="28"/>
        <v>100</v>
      </c>
    </row>
    <row r="90" spans="1:14" ht="99.75" customHeight="1" x14ac:dyDescent="0.2">
      <c r="A90" s="30" t="str">
        <f>A97</f>
        <v>Непрограммные расходы в рамках обеспечения деятельности главных распорядителей средств бюджета Трофимовщинскогосельского поселения Ромодановского муниципального района Республики Мордовия</v>
      </c>
      <c r="B90" s="53">
        <f t="shared" si="30"/>
        <v>924</v>
      </c>
      <c r="C90" s="52" t="s">
        <v>43</v>
      </c>
      <c r="D90" s="38" t="s">
        <v>10</v>
      </c>
      <c r="E90" s="10" t="s">
        <v>57</v>
      </c>
      <c r="F90" s="10" t="s">
        <v>58</v>
      </c>
      <c r="G90" s="10"/>
      <c r="H90" s="10"/>
      <c r="I90" s="13"/>
      <c r="J90" s="36">
        <f t="shared" si="28"/>
        <v>263.2</v>
      </c>
      <c r="K90" s="36">
        <f t="shared" si="25"/>
        <v>263.2</v>
      </c>
      <c r="L90" s="36">
        <f t="shared" si="28"/>
        <v>263.2</v>
      </c>
      <c r="M90" s="36">
        <f t="shared" si="29"/>
        <v>100</v>
      </c>
      <c r="N90" s="36">
        <f t="shared" si="28"/>
        <v>100</v>
      </c>
    </row>
    <row r="91" spans="1:14" ht="30.75" customHeight="1" x14ac:dyDescent="0.2">
      <c r="A91" s="21" t="s">
        <v>72</v>
      </c>
      <c r="B91" s="53">
        <f t="shared" si="30"/>
        <v>924</v>
      </c>
      <c r="C91" s="52" t="s">
        <v>43</v>
      </c>
      <c r="D91" s="38" t="s">
        <v>10</v>
      </c>
      <c r="E91" s="10" t="s">
        <v>57</v>
      </c>
      <c r="F91" s="10" t="s">
        <v>58</v>
      </c>
      <c r="G91" s="10" t="s">
        <v>52</v>
      </c>
      <c r="H91" s="10" t="s">
        <v>67</v>
      </c>
      <c r="I91" s="13"/>
      <c r="J91" s="36">
        <f t="shared" si="28"/>
        <v>263.2</v>
      </c>
      <c r="K91" s="36">
        <f t="shared" si="25"/>
        <v>263.2</v>
      </c>
      <c r="L91" s="36">
        <f t="shared" si="28"/>
        <v>263.2</v>
      </c>
      <c r="M91" s="36">
        <f t="shared" si="29"/>
        <v>100</v>
      </c>
      <c r="N91" s="36">
        <f t="shared" si="28"/>
        <v>100</v>
      </c>
    </row>
    <row r="92" spans="1:14" ht="28.5" customHeight="1" x14ac:dyDescent="0.2">
      <c r="A92" s="21" t="s">
        <v>71</v>
      </c>
      <c r="B92" s="53">
        <f t="shared" si="30"/>
        <v>924</v>
      </c>
      <c r="C92" s="52" t="s">
        <v>43</v>
      </c>
      <c r="D92" s="38" t="s">
        <v>10</v>
      </c>
      <c r="E92" s="10" t="s">
        <v>57</v>
      </c>
      <c r="F92" s="10" t="s">
        <v>58</v>
      </c>
      <c r="G92" s="10" t="s">
        <v>52</v>
      </c>
      <c r="H92" s="10" t="s">
        <v>67</v>
      </c>
      <c r="I92" s="13" t="s">
        <v>68</v>
      </c>
      <c r="J92" s="36">
        <f t="shared" si="28"/>
        <v>263.2</v>
      </c>
      <c r="K92" s="36">
        <f t="shared" si="25"/>
        <v>263.2</v>
      </c>
      <c r="L92" s="36">
        <f t="shared" si="28"/>
        <v>263.2</v>
      </c>
      <c r="M92" s="36">
        <f t="shared" si="29"/>
        <v>100</v>
      </c>
      <c r="N92" s="36">
        <f t="shared" si="28"/>
        <v>100</v>
      </c>
    </row>
    <row r="93" spans="1:14" ht="32.25" customHeight="1" x14ac:dyDescent="0.2">
      <c r="A93" s="32" t="s">
        <v>70</v>
      </c>
      <c r="B93" s="53">
        <f t="shared" si="30"/>
        <v>924</v>
      </c>
      <c r="C93" s="52" t="s">
        <v>43</v>
      </c>
      <c r="D93" s="38" t="s">
        <v>10</v>
      </c>
      <c r="E93" s="10" t="s">
        <v>57</v>
      </c>
      <c r="F93" s="10" t="s">
        <v>58</v>
      </c>
      <c r="G93" s="10" t="s">
        <v>52</v>
      </c>
      <c r="H93" s="10" t="s">
        <v>67</v>
      </c>
      <c r="I93" s="13" t="s">
        <v>69</v>
      </c>
      <c r="J93" s="36">
        <v>263.2</v>
      </c>
      <c r="K93" s="36">
        <f t="shared" si="25"/>
        <v>263.2</v>
      </c>
      <c r="L93" s="36">
        <v>263.2</v>
      </c>
      <c r="M93" s="36">
        <f t="shared" si="29"/>
        <v>100</v>
      </c>
      <c r="N93" s="36">
        <f>L93/K93*100</f>
        <v>100</v>
      </c>
    </row>
    <row r="94" spans="1:14" ht="34.5" customHeight="1" x14ac:dyDescent="0.2">
      <c r="A94" s="21" t="s">
        <v>46</v>
      </c>
      <c r="B94" s="54">
        <f t="shared" si="30"/>
        <v>924</v>
      </c>
      <c r="C94" s="55" t="s">
        <v>25</v>
      </c>
      <c r="D94" s="38"/>
      <c r="E94" s="10"/>
      <c r="F94" s="10"/>
      <c r="G94" s="10"/>
      <c r="H94" s="10"/>
      <c r="I94" s="13"/>
      <c r="J94" s="34">
        <f t="shared" ref="J94:J99" si="31">J95</f>
        <v>1.3</v>
      </c>
      <c r="K94" s="34">
        <f t="shared" si="25"/>
        <v>1.3</v>
      </c>
      <c r="L94" s="34">
        <f t="shared" ref="L94:N99" si="32">L95</f>
        <v>1.3</v>
      </c>
      <c r="M94" s="34">
        <f t="shared" ref="M94:M100" si="33">N94</f>
        <v>100</v>
      </c>
      <c r="N94" s="34">
        <f t="shared" si="32"/>
        <v>100</v>
      </c>
    </row>
    <row r="95" spans="1:14" ht="34.5" customHeight="1" x14ac:dyDescent="0.2">
      <c r="A95" s="32" t="s">
        <v>47</v>
      </c>
      <c r="B95" s="53">
        <f t="shared" si="30"/>
        <v>924</v>
      </c>
      <c r="C95" s="52" t="s">
        <v>25</v>
      </c>
      <c r="D95" s="38" t="s">
        <v>10</v>
      </c>
      <c r="E95" s="10"/>
      <c r="F95" s="10"/>
      <c r="G95" s="10"/>
      <c r="H95" s="10"/>
      <c r="I95" s="13"/>
      <c r="J95" s="36">
        <f t="shared" si="31"/>
        <v>1.3</v>
      </c>
      <c r="K95" s="36">
        <f t="shared" si="25"/>
        <v>1.3</v>
      </c>
      <c r="L95" s="36">
        <f t="shared" si="32"/>
        <v>1.3</v>
      </c>
      <c r="M95" s="36">
        <f t="shared" si="33"/>
        <v>100</v>
      </c>
      <c r="N95" s="36">
        <f t="shared" si="32"/>
        <v>100</v>
      </c>
    </row>
    <row r="96" spans="1:14" ht="79.5" customHeight="1" x14ac:dyDescent="0.2">
      <c r="A96" s="30" t="str">
        <f>A53</f>
        <v>Непрограммные расходы главных распорядителей  средств бюджета Трофимовщинского  сельского поселения  Ромодановского муниципального района Республики Мордовия</v>
      </c>
      <c r="B96" s="53">
        <f t="shared" si="30"/>
        <v>924</v>
      </c>
      <c r="C96" s="52" t="s">
        <v>25</v>
      </c>
      <c r="D96" s="38" t="s">
        <v>10</v>
      </c>
      <c r="E96" s="10" t="s">
        <v>57</v>
      </c>
      <c r="F96" s="10"/>
      <c r="G96" s="10"/>
      <c r="H96" s="10"/>
      <c r="I96" s="13"/>
      <c r="J96" s="36">
        <f t="shared" si="31"/>
        <v>1.3</v>
      </c>
      <c r="K96" s="36">
        <f t="shared" si="25"/>
        <v>1.3</v>
      </c>
      <c r="L96" s="36">
        <f t="shared" si="32"/>
        <v>1.3</v>
      </c>
      <c r="M96" s="36">
        <f t="shared" si="33"/>
        <v>100</v>
      </c>
      <c r="N96" s="36">
        <f t="shared" si="32"/>
        <v>100</v>
      </c>
    </row>
    <row r="97" spans="1:14" ht="93.75" customHeight="1" x14ac:dyDescent="0.2">
      <c r="A97" s="30" t="str">
        <f>A54</f>
        <v>Непрограммные расходы в рамках обеспечения деятельности главных распорядителей средств бюджета Трофимовщинскогосельского поселения Ромодановского муниципального района Республики Мордовия</v>
      </c>
      <c r="B97" s="53">
        <f t="shared" si="30"/>
        <v>924</v>
      </c>
      <c r="C97" s="52" t="s">
        <v>25</v>
      </c>
      <c r="D97" s="38" t="s">
        <v>10</v>
      </c>
      <c r="E97" s="10" t="s">
        <v>57</v>
      </c>
      <c r="F97" s="10" t="s">
        <v>58</v>
      </c>
      <c r="G97" s="10"/>
      <c r="H97" s="10"/>
      <c r="I97" s="13"/>
      <c r="J97" s="36">
        <f t="shared" si="31"/>
        <v>1.3</v>
      </c>
      <c r="K97" s="36">
        <f t="shared" si="25"/>
        <v>1.3</v>
      </c>
      <c r="L97" s="36">
        <f t="shared" si="32"/>
        <v>1.3</v>
      </c>
      <c r="M97" s="36">
        <f t="shared" si="33"/>
        <v>100</v>
      </c>
      <c r="N97" s="36">
        <f t="shared" si="32"/>
        <v>100</v>
      </c>
    </row>
    <row r="98" spans="1:14" ht="30.75" customHeight="1" x14ac:dyDescent="0.2">
      <c r="A98" s="32" t="s">
        <v>48</v>
      </c>
      <c r="B98" s="53">
        <f t="shared" si="30"/>
        <v>924</v>
      </c>
      <c r="C98" s="52" t="s">
        <v>25</v>
      </c>
      <c r="D98" s="38" t="s">
        <v>10</v>
      </c>
      <c r="E98" s="10" t="s">
        <v>57</v>
      </c>
      <c r="F98" s="10" t="s">
        <v>58</v>
      </c>
      <c r="G98" s="10" t="s">
        <v>52</v>
      </c>
      <c r="H98" s="10" t="s">
        <v>61</v>
      </c>
      <c r="I98" s="13"/>
      <c r="J98" s="36">
        <f t="shared" si="31"/>
        <v>1.3</v>
      </c>
      <c r="K98" s="36">
        <f t="shared" si="25"/>
        <v>1.3</v>
      </c>
      <c r="L98" s="36">
        <f t="shared" si="32"/>
        <v>1.3</v>
      </c>
      <c r="M98" s="36">
        <f t="shared" si="33"/>
        <v>100</v>
      </c>
      <c r="N98" s="36">
        <f t="shared" si="32"/>
        <v>100</v>
      </c>
    </row>
    <row r="99" spans="1:14" ht="28.5" customHeight="1" x14ac:dyDescent="0.2">
      <c r="A99" s="32" t="s">
        <v>49</v>
      </c>
      <c r="B99" s="53">
        <f t="shared" si="30"/>
        <v>924</v>
      </c>
      <c r="C99" s="52" t="s">
        <v>25</v>
      </c>
      <c r="D99" s="38" t="s">
        <v>10</v>
      </c>
      <c r="E99" s="10" t="s">
        <v>57</v>
      </c>
      <c r="F99" s="10" t="s">
        <v>58</v>
      </c>
      <c r="G99" s="10" t="s">
        <v>52</v>
      </c>
      <c r="H99" s="10" t="s">
        <v>61</v>
      </c>
      <c r="I99" s="13" t="s">
        <v>44</v>
      </c>
      <c r="J99" s="36">
        <f t="shared" si="31"/>
        <v>1.3</v>
      </c>
      <c r="K99" s="36">
        <f t="shared" si="25"/>
        <v>1.3</v>
      </c>
      <c r="L99" s="36">
        <f t="shared" si="32"/>
        <v>1.3</v>
      </c>
      <c r="M99" s="36">
        <f t="shared" si="33"/>
        <v>100</v>
      </c>
      <c r="N99" s="36">
        <f t="shared" si="32"/>
        <v>100</v>
      </c>
    </row>
    <row r="100" spans="1:14" ht="27.75" customHeight="1" x14ac:dyDescent="0.2">
      <c r="A100" s="21" t="s">
        <v>50</v>
      </c>
      <c r="B100" s="53">
        <f t="shared" si="30"/>
        <v>924</v>
      </c>
      <c r="C100" s="52" t="s">
        <v>25</v>
      </c>
      <c r="D100" s="38" t="s">
        <v>10</v>
      </c>
      <c r="E100" s="10" t="s">
        <v>57</v>
      </c>
      <c r="F100" s="10" t="s">
        <v>58</v>
      </c>
      <c r="G100" s="10" t="s">
        <v>52</v>
      </c>
      <c r="H100" s="10" t="s">
        <v>61</v>
      </c>
      <c r="I100" s="13" t="s">
        <v>45</v>
      </c>
      <c r="J100" s="36">
        <v>1.3</v>
      </c>
      <c r="K100" s="36">
        <f t="shared" si="25"/>
        <v>1.3</v>
      </c>
      <c r="L100" s="36">
        <v>1.3</v>
      </c>
      <c r="M100" s="36">
        <f t="shared" si="33"/>
        <v>100</v>
      </c>
      <c r="N100" s="36">
        <f>L100/K100*100</f>
        <v>100</v>
      </c>
    </row>
    <row r="101" spans="1:14" ht="29.25" customHeight="1" x14ac:dyDescent="0.2"/>
    <row r="102" spans="1:14" ht="27" customHeight="1" x14ac:dyDescent="0.2"/>
    <row r="103" spans="1:14" ht="80.25" customHeight="1" x14ac:dyDescent="0.2"/>
    <row r="104" spans="1:14" ht="91.5" customHeight="1" x14ac:dyDescent="0.2"/>
    <row r="105" spans="1:14" ht="32.25" customHeight="1" x14ac:dyDescent="0.2"/>
    <row r="106" spans="1:14" ht="31.5" customHeight="1" x14ac:dyDescent="0.2"/>
    <row r="107" spans="1:14" ht="21.75" customHeight="1" x14ac:dyDescent="0.2"/>
  </sheetData>
  <autoFilter ref="A14:R107" xr:uid="{00000000-0009-0000-0000-000000000000}">
    <filterColumn colId="4" showButton="0"/>
    <filterColumn colId="5" showButton="0"/>
  </autoFilter>
  <mergeCells count="6">
    <mergeCell ref="E13:G13"/>
    <mergeCell ref="J1:N1"/>
    <mergeCell ref="J2:N7"/>
    <mergeCell ref="J8:N8"/>
    <mergeCell ref="J9:N9"/>
    <mergeCell ref="A10:N10"/>
  </mergeCells>
  <conditionalFormatting sqref="A62">
    <cfRule type="expression" dxfId="5" priority="1" stopIfTrue="1">
      <formula>$F62=""</formula>
    </cfRule>
    <cfRule type="expression" dxfId="4" priority="2" stopIfTrue="1">
      <formula>#REF!&lt;&gt;""</formula>
    </cfRule>
    <cfRule type="expression" dxfId="3" priority="3" stopIfTrue="1">
      <formula>AND($G62="",$F62&lt;&gt;"")</formula>
    </cfRule>
  </conditionalFormatting>
  <conditionalFormatting sqref="D8:F9">
    <cfRule type="expression" dxfId="2" priority="93" stopIfTrue="1">
      <formula>$D8&lt;&gt;""</formula>
    </cfRule>
  </conditionalFormatting>
  <conditionalFormatting sqref="J2:K2">
    <cfRule type="expression" dxfId="1" priority="92" stopIfTrue="1">
      <formula>$J2&lt;&gt;""</formula>
    </cfRule>
  </conditionalFormatting>
  <conditionalFormatting sqref="L1:N1">
    <cfRule type="expression" dxfId="0" priority="82" stopIfTrue="1">
      <formula>#REF!&lt;&gt;""</formula>
    </cfRule>
  </conditionalFormatting>
  <pageMargins left="0.62992125984251968" right="0.23622047244094491" top="0.35433070866141736" bottom="0.31496062992125984" header="0.19685039370078741" footer="0.27559055118110237"/>
  <pageSetup paperSize="9" scale="70" firstPageNumber="43" fitToWidth="0" fitToHeight="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Приложение 2</vt:lpstr>
      <vt:lpstr>'Приложение 2'!Заголовки_для_печати</vt:lpstr>
      <vt:lpstr>'Приложение 2'!Область_печати</vt:lpstr>
      <vt:lpstr>'Приложение 2'!Приложение_3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Сазонова Инна Сергеевна</dc:creator>
  <cp:lastModifiedBy>Грачева</cp:lastModifiedBy>
  <cp:lastPrinted>2026-03-16T08:29:54Z</cp:lastPrinted>
  <dcterms:created xsi:type="dcterms:W3CDTF">2020-09-22T06:35:39Z</dcterms:created>
  <dcterms:modified xsi:type="dcterms:W3CDTF">2026-03-16T08:31:10Z</dcterms:modified>
</cp:coreProperties>
</file>