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Пушкино с с\Решение об исполнении 2025 год\"/>
    </mc:Choice>
  </mc:AlternateContent>
  <xr:revisionPtr revIDLastSave="0" documentId="13_ncr:1_{6F17A850-2FE2-4E28-B58F-CC627DB672EA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1" r:id="rId1"/>
  </sheets>
  <definedNames>
    <definedName name="_xlnm._FilterDatabase" localSheetId="0" hidden="1">Доходы!$A$9:$L$42</definedName>
    <definedName name="_xlnm.Print_Titles" localSheetId="0">Доходы!$8:$9</definedName>
    <definedName name="_xlnm.Print_Area" localSheetId="0">Доходы!$A$1:$G$42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C10" i="1"/>
  <c r="E24" i="1"/>
  <c r="C24" i="1"/>
  <c r="D42" i="1"/>
  <c r="E22" i="1"/>
  <c r="C22" i="1"/>
  <c r="E20" i="1"/>
  <c r="C20" i="1"/>
  <c r="G41" i="1"/>
  <c r="F41" i="1"/>
  <c r="E41" i="1"/>
  <c r="C41" i="1"/>
  <c r="D41" i="1" s="1"/>
  <c r="E13" i="1"/>
  <c r="D14" i="1"/>
  <c r="D15" i="1"/>
  <c r="D18" i="1"/>
  <c r="D21" i="1"/>
  <c r="D20" i="1" s="1"/>
  <c r="D23" i="1"/>
  <c r="D22" i="1" s="1"/>
  <c r="D27" i="1"/>
  <c r="D29" i="1"/>
  <c r="D32" i="1"/>
  <c r="D35" i="1"/>
  <c r="D37" i="1"/>
  <c r="D40" i="1"/>
  <c r="F27" i="1"/>
  <c r="F40" i="1"/>
  <c r="F21" i="1"/>
  <c r="F20" i="1" s="1"/>
  <c r="F18" i="1"/>
  <c r="F14" i="1"/>
  <c r="E39" i="1"/>
  <c r="C39" i="1"/>
  <c r="C13" i="1"/>
  <c r="D13" i="1" s="1"/>
  <c r="G26" i="1"/>
  <c r="F26" i="1" s="1"/>
  <c r="E26" i="1"/>
  <c r="C26" i="1"/>
  <c r="D26" i="1" s="1"/>
  <c r="E19" i="1"/>
  <c r="C19" i="1"/>
  <c r="D19" i="1" s="1"/>
  <c r="F23" i="1" l="1"/>
  <c r="F22" i="1" s="1"/>
  <c r="C38" i="1"/>
  <c r="D38" i="1" s="1"/>
  <c r="E38" i="1"/>
  <c r="F13" i="1"/>
  <c r="F19" i="1"/>
  <c r="D39" i="1"/>
  <c r="G37" i="1"/>
  <c r="F37" i="1" s="1"/>
  <c r="G35" i="1"/>
  <c r="F35" i="1" s="1"/>
  <c r="G32" i="1"/>
  <c r="F32" i="1" s="1"/>
  <c r="E28" i="1"/>
  <c r="E25" i="1" s="1"/>
  <c r="E36" i="1"/>
  <c r="C36" i="1"/>
  <c r="D36" i="1" s="1"/>
  <c r="E34" i="1"/>
  <c r="C34" i="1"/>
  <c r="E31" i="1"/>
  <c r="E30" i="1" s="1"/>
  <c r="C31" i="1"/>
  <c r="C30" i="1" s="1"/>
  <c r="C28" i="1"/>
  <c r="G29" i="1"/>
  <c r="F29" i="1" s="1"/>
  <c r="C33" i="1" l="1"/>
  <c r="D33" i="1" s="1"/>
  <c r="D34" i="1"/>
  <c r="D31" i="1"/>
  <c r="D30" i="1"/>
  <c r="C25" i="1"/>
  <c r="D28" i="1"/>
  <c r="E33" i="1"/>
  <c r="G31" i="1"/>
  <c r="F31" i="1" s="1"/>
  <c r="G36" i="1"/>
  <c r="F36" i="1" s="1"/>
  <c r="G34" i="1"/>
  <c r="F34" i="1" s="1"/>
  <c r="G39" i="1"/>
  <c r="F39" i="1" s="1"/>
  <c r="G18" i="1"/>
  <c r="E17" i="1"/>
  <c r="C17" i="1"/>
  <c r="D17" i="1" s="1"/>
  <c r="E12" i="1"/>
  <c r="C12" i="1"/>
  <c r="D12" i="1" s="1"/>
  <c r="G28" i="1"/>
  <c r="F28" i="1" s="1"/>
  <c r="G23" i="1"/>
  <c r="G22" i="1" s="1"/>
  <c r="G15" i="1"/>
  <c r="G14" i="1"/>
  <c r="D25" i="1" l="1"/>
  <c r="D24" i="1"/>
  <c r="F12" i="1"/>
  <c r="F17" i="1"/>
  <c r="G38" i="1"/>
  <c r="F38" i="1" s="1"/>
  <c r="G33" i="1"/>
  <c r="F33" i="1" s="1"/>
  <c r="C16" i="1"/>
  <c r="E16" i="1"/>
  <c r="E11" i="1" s="1"/>
  <c r="G21" i="1"/>
  <c r="G20" i="1" s="1"/>
  <c r="G17" i="1"/>
  <c r="G19" i="1"/>
  <c r="G13" i="1"/>
  <c r="C11" i="1" l="1"/>
  <c r="D16" i="1"/>
  <c r="F16" i="1"/>
  <c r="F11" i="1"/>
  <c r="G16" i="1"/>
  <c r="G25" i="1"/>
  <c r="F25" i="1" s="1"/>
  <c r="D11" i="1" l="1"/>
  <c r="G11" i="1"/>
  <c r="G30" i="1"/>
  <c r="F30" i="1" s="1"/>
  <c r="G24" i="1"/>
  <c r="F24" i="1" s="1"/>
  <c r="D10" i="1" l="1"/>
  <c r="F10" i="1"/>
  <c r="G10" i="1" s="1"/>
</calcChain>
</file>

<file path=xl/sharedStrings.xml><?xml version="1.0" encoding="utf-8"?>
<sst xmlns="http://schemas.openxmlformats.org/spreadsheetml/2006/main" count="80" uniqueCount="80">
  <si>
    <t>(тыс.рублей)</t>
  </si>
  <si>
    <t>КОД</t>
  </si>
  <si>
    <t>НАИМЕНОВАНИЕ</t>
  </si>
  <si>
    <t>Исполнено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</si>
  <si>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</si>
  <si>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</si>
  <si>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</si>
  <si>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</si>
  <si>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</si>
  <si>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</si>
  <si>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</si>
  <si>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</si>
  <si>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</si>
  <si>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</si>
  <si>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</si>
  <si>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</si>
  <si>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</si>
  <si>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</si>
  <si>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</si>
  <si>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 xml:space="preserve">  Субсидии бюджетам бюджетной системы Российской Федерации (межбюджетные субсидии)</t>
  </si>
  <si>
    <t xml:space="preserve">  Прочие субсидии</t>
  </si>
  <si>
    <t xml:space="preserve">  Субвенции бюджетам бюджетной системы Российской Федерации</t>
  </si>
  <si>
    <t xml:space="preserve">  Иные межбюджетные трансферты</t>
  </si>
  <si>
    <t xml:space="preserve"> 2 02 15002 00 0000 150</t>
  </si>
  <si>
    <t xml:space="preserve"> 2 02 20000 00 0000 150</t>
  </si>
  <si>
    <t xml:space="preserve">  2 02 29999 00 0000 150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</si>
  <si>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</si>
  <si>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</si>
  <si>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</si>
  <si>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</si>
  <si>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</si>
  <si>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</si>
  <si>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</si>
  <si>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</si>
  <si>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1 06 06000 00 0000 110</t>
  </si>
  <si>
    <t>ЗЕМЕЛЬНЫЙ НАЛОГ</t>
  </si>
  <si>
    <t xml:space="preserve"> 2 02 15002 10 0000 150</t>
  </si>
  <si>
    <t xml:space="preserve"> 2 02 29999 10 0000 150</t>
  </si>
  <si>
    <t xml:space="preserve">  2 02 30024 10 0000 150</t>
  </si>
  <si>
    <t xml:space="preserve"> 2 02 35118 10 0000 150</t>
  </si>
  <si>
    <t xml:space="preserve"> 2 02 35118 00 0000 150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</si>
  <si>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</si>
  <si>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</si>
  <si>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</si>
  <si>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Дотация на выравнивание бюджетной обеспеченности</t>
  </si>
  <si>
    <t>Дотация бюджетам сельских поселений на выравнивание бюджетной обеспеченности из бюджета субъекта Российской Федерации</t>
  </si>
  <si>
    <t xml:space="preserve">  Прочие субсидии бюджетам сельских поселений</t>
  </si>
  <si>
    <t>2 02 40014 10 0000 150</t>
  </si>
  <si>
    <t>2 02 49999 10 0000 150</t>
  </si>
  <si>
    <t>2 02 49999 00 0000 150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</si>
  <si>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</si>
  <si>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</si>
  <si>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Процент исполнения от утвержденного плана</t>
  </si>
  <si>
    <t>Процент исполнения от плана с учетом изменений</t>
  </si>
  <si>
    <t xml:space="preserve"> Дотации бюджетам на поддержку мер по обеспечению сбалансированности бюджетов</t>
  </si>
  <si>
    <t xml:space="preserve"> Дотации бюджетам сельских поселений  на поддержку мер по обеспечению сбалансированности бюджетов</t>
  </si>
  <si>
    <t>Субвенции местным бюджетам на выполнение передаваемых полномочий субъектов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</si>
  <si>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</si>
  <si>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>План с изменениями в соотвествии с уведомлениями МФ РМ</t>
  </si>
  <si>
    <t>1 06 06030 00 0000 110</t>
  </si>
  <si>
    <t>Земельный налог с организаций</t>
  </si>
  <si>
    <t>1 06 06040 00 0000 110</t>
  </si>
  <si>
    <t>Земельный налог с физических лиц</t>
  </si>
  <si>
    <t xml:space="preserve">2 02 15001 00 0000 150 </t>
  </si>
  <si>
    <t>2 02 15001 10 0000 150</t>
  </si>
  <si>
    <t>1 01 02010 01 1000 110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</si>
  <si>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(сумма платежа (перерасчеты, недоимка и задолженность по соответствующему платежу, в том числе по отмененному)</t>
  </si>
  <si>
    <t>1 01 02030 01 1000 110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</si>
  <si>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Федерации(сумма платежа (перерасчеты, недоимка и задолженность по соответствующему платежу, в том числе по отмененному)</t>
  </si>
  <si>
    <t>1 06 01030 10 1000 110</t>
  </si>
  <si>
    <t>1 06 06033 10 1000 110</t>
  </si>
  <si>
    <t>1 06 06043  10 1000 110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</si>
  <si>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</si>
  <si>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Земельный налог с организаций,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</si>
  <si>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</si>
  <si>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к решению Совета депутатов                                                                                                                     Пушкинского  сельского поселения                                                                       Ромодановского муниципального района                                                                          Республики Мордовия                                                                                                                 "Об исполнении бюджета Пушкинского сельского поселения Ромодановского муниципального района                                                                                                  Республики Мордовия  за 2025 год"</t>
  </si>
  <si>
    <t>ДОХОДЫ БЮЖЕТА ПУШКИНСКОГО СЕЛЬСКОГО ПОСЕЛЕНИЯ РОМОДАНОВСКОГО МУНИЦИПАЛЬНОГО РАЙОНА РЕСПУБЛИКИ МОРДОВИЯ ЗА 2025 ГОД ПО КОДАМ КЛАССИФИКАЦИИ ДОХОДОВ БЮДЖЕТА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</si>
  <si>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</si>
  <si>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</si>
  <si>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План, утвержденный решением Совета депутатов Пушкинского сельского поселения на 2025год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</si>
</sst>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0.00&quot;р.&quot;"/>
    <numFmt numFmtId="166" formatCode="dd\.mm\.yyyy"/>
  </numFmts>
  <fonts count="41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name val="Arial Cyr"/>
      <charset val="204"/>
    </font>
    <font>
      <sz val="11"/>
      <name val="Verdana"/>
      <family val="2"/>
    </font>
    <font>
      <b/>
      <sz val="11"/>
      <name val="Arial Cyr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15">
    <xf numFmtId="0" fontId="0" fillId="0" borderId="0"/>
    <xf numFmtId="0" fontId="19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6" fillId="29" borderId="0" applyNumberFormat="0" applyBorder="0" applyAlignment="0" applyProtection="0"/>
    <xf numFmtId="0" fontId="20" fillId="0" borderId="0"/>
    <xf numFmtId="0" fontId="10" fillId="30" borderId="4" applyNumberFormat="0" applyAlignment="0" applyProtection="0"/>
    <xf numFmtId="0" fontId="12" fillId="31" borderId="7" applyNumberFormat="0" applyAlignment="0" applyProtection="0"/>
    <xf numFmtId="0" fontId="20" fillId="0" borderId="0"/>
    <xf numFmtId="0" fontId="14" fillId="0" borderId="0" applyNumberFormat="0" applyFill="0" applyBorder="0" applyAlignment="0" applyProtection="0"/>
    <xf numFmtId="0" fontId="5" fillId="3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33" borderId="4" applyNumberFormat="0" applyAlignment="0" applyProtection="0"/>
    <xf numFmtId="0" fontId="11" fillId="0" borderId="6" applyNumberFormat="0" applyFill="0" applyAlignment="0" applyProtection="0"/>
    <xf numFmtId="0" fontId="7" fillId="34" borderId="0" applyNumberFormat="0" applyBorder="0" applyAlignment="0" applyProtection="0"/>
    <xf numFmtId="0" fontId="1" fillId="35" borderId="8" applyNumberFormat="0" applyFont="0" applyAlignment="0" applyProtection="0"/>
    <xf numFmtId="0" fontId="9" fillId="30" borderId="5" applyNumberFormat="0" applyAlignment="0" applyProtection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20" fillId="0" borderId="0"/>
    <xf numFmtId="0" fontId="13" fillId="0" borderId="0" applyNumberFormat="0" applyFill="0" applyBorder="0" applyAlignment="0" applyProtection="0"/>
    <xf numFmtId="49" fontId="23" fillId="0" borderId="11">
      <alignment horizontal="center"/>
    </xf>
    <xf numFmtId="4" fontId="23" fillId="0" borderId="12">
      <alignment horizontal="right"/>
    </xf>
    <xf numFmtId="0" fontId="24" fillId="0" borderId="13"/>
    <xf numFmtId="0" fontId="23" fillId="0" borderId="14">
      <alignment horizontal="left" wrapText="1"/>
    </xf>
    <xf numFmtId="0" fontId="23" fillId="0" borderId="15">
      <alignment horizontal="left" wrapText="1"/>
    </xf>
    <xf numFmtId="0" fontId="23" fillId="0" borderId="14">
      <alignment horizontal="left" wrapText="1" indent="1"/>
    </xf>
    <xf numFmtId="0" fontId="23" fillId="0" borderId="15">
      <alignment horizontal="left" wrapText="1" indent="2"/>
    </xf>
    <xf numFmtId="0" fontId="23" fillId="0" borderId="16">
      <alignment horizontal="left" wrapText="1" indent="2"/>
    </xf>
    <xf numFmtId="0" fontId="23" fillId="0" borderId="0">
      <alignment horizontal="center" wrapText="1"/>
    </xf>
    <xf numFmtId="49" fontId="23" fillId="0" borderId="13">
      <alignment horizontal="left"/>
    </xf>
    <xf numFmtId="49" fontId="23" fillId="0" borderId="17">
      <alignment horizontal="center" wrapText="1"/>
    </xf>
    <xf numFmtId="49" fontId="23" fillId="0" borderId="17">
      <alignment horizontal="center" shrinkToFit="1"/>
    </xf>
    <xf numFmtId="49" fontId="23" fillId="0" borderId="18">
      <alignment horizontal="center" shrinkToFit="1"/>
    </xf>
    <xf numFmtId="0" fontId="23" fillId="0" borderId="16">
      <alignment horizontal="left" wrapText="1"/>
    </xf>
    <xf numFmtId="0" fontId="23" fillId="0" borderId="19">
      <alignment horizontal="left" wrapText="1"/>
    </xf>
    <xf numFmtId="0" fontId="23" fillId="0" borderId="16">
      <alignment horizontal="left" wrapText="1" indent="1"/>
    </xf>
    <xf numFmtId="0" fontId="23" fillId="0" borderId="19">
      <alignment horizontal="left" wrapText="1" indent="2"/>
    </xf>
    <xf numFmtId="0" fontId="25" fillId="0" borderId="20"/>
    <xf numFmtId="0" fontId="25" fillId="0" borderId="21"/>
    <xf numFmtId="0" fontId="24" fillId="0" borderId="22">
      <alignment horizontal="center" vertical="center" textRotation="90" wrapText="1"/>
    </xf>
    <xf numFmtId="0" fontId="24" fillId="0" borderId="23">
      <alignment horizontal="center" vertical="center" textRotation="90" wrapText="1"/>
    </xf>
    <xf numFmtId="0" fontId="23" fillId="0" borderId="0">
      <alignment vertical="center"/>
    </xf>
    <xf numFmtId="0" fontId="24" fillId="0" borderId="0">
      <alignment horizontal="center" vertical="center" textRotation="90" wrapText="1"/>
    </xf>
    <xf numFmtId="0" fontId="24" fillId="0" borderId="24">
      <alignment horizontal="center" vertical="center" textRotation="90" wrapText="1"/>
    </xf>
    <xf numFmtId="0" fontId="24" fillId="0" borderId="0">
      <alignment horizontal="center" vertical="center" textRotation="90"/>
    </xf>
    <xf numFmtId="0" fontId="24" fillId="0" borderId="24">
      <alignment horizontal="center" vertical="center" textRotation="90"/>
    </xf>
    <xf numFmtId="0" fontId="24" fillId="0" borderId="25">
      <alignment horizontal="center" vertical="center" textRotation="90"/>
    </xf>
    <xf numFmtId="0" fontId="25" fillId="0" borderId="23"/>
    <xf numFmtId="0" fontId="26" fillId="0" borderId="13">
      <alignment wrapText="1"/>
    </xf>
    <xf numFmtId="0" fontId="26" fillId="0" borderId="23">
      <alignment wrapText="1"/>
    </xf>
    <xf numFmtId="0" fontId="23" fillId="0" borderId="25">
      <alignment horizontal="center" vertical="top" wrapText="1"/>
    </xf>
    <xf numFmtId="0" fontId="24" fillId="0" borderId="26"/>
    <xf numFmtId="49" fontId="27" fillId="0" borderId="27">
      <alignment horizontal="left" vertical="center" wrapText="1"/>
    </xf>
    <xf numFmtId="49" fontId="23" fillId="0" borderId="19">
      <alignment horizontal="left" vertical="center" wrapText="1" indent="2"/>
    </xf>
    <xf numFmtId="49" fontId="23" fillId="0" borderId="16">
      <alignment horizontal="left" vertical="center" wrapText="1" indent="3"/>
    </xf>
    <xf numFmtId="49" fontId="23" fillId="0" borderId="27">
      <alignment horizontal="left" vertical="center" wrapText="1" indent="3"/>
    </xf>
    <xf numFmtId="49" fontId="23" fillId="0" borderId="28">
      <alignment horizontal="left" vertical="center" wrapText="1" indent="3"/>
    </xf>
    <xf numFmtId="0" fontId="27" fillId="0" borderId="26">
      <alignment horizontal="left" vertical="center" wrapText="1"/>
    </xf>
    <xf numFmtId="49" fontId="23" fillId="0" borderId="23">
      <alignment horizontal="left" vertical="center" wrapText="1" indent="3"/>
    </xf>
    <xf numFmtId="49" fontId="23" fillId="0" borderId="0">
      <alignment horizontal="left" vertical="center" wrapText="1" indent="3"/>
    </xf>
    <xf numFmtId="49" fontId="23" fillId="0" borderId="13">
      <alignment horizontal="left" vertical="center" wrapText="1" indent="3"/>
    </xf>
    <xf numFmtId="49" fontId="27" fillId="0" borderId="26">
      <alignment horizontal="left" vertical="center" wrapText="1"/>
    </xf>
    <xf numFmtId="0" fontId="23" fillId="0" borderId="27">
      <alignment horizontal="left" vertical="center" wrapText="1"/>
    </xf>
    <xf numFmtId="0" fontId="23" fillId="0" borderId="28">
      <alignment horizontal="left" vertical="center" wrapText="1"/>
    </xf>
    <xf numFmtId="49" fontId="27" fillId="0" borderId="29">
      <alignment horizontal="left" vertical="center" wrapText="1"/>
    </xf>
    <xf numFmtId="49" fontId="23" fillId="0" borderId="30">
      <alignment horizontal="left" vertical="center" wrapText="1"/>
    </xf>
    <xf numFmtId="49" fontId="23" fillId="0" borderId="31">
      <alignment horizontal="left" vertical="center" wrapText="1"/>
    </xf>
    <xf numFmtId="49" fontId="24" fillId="0" borderId="32">
      <alignment horizontal="center"/>
    </xf>
    <xf numFmtId="49" fontId="24" fillId="0" borderId="33">
      <alignment horizontal="center" vertical="center" wrapText="1"/>
    </xf>
    <xf numFmtId="49" fontId="23" fillId="0" borderId="34">
      <alignment horizontal="center" vertical="center" wrapText="1"/>
    </xf>
    <xf numFmtId="49" fontId="23" fillId="0" borderId="17">
      <alignment horizontal="center" vertical="center" wrapText="1"/>
    </xf>
    <xf numFmtId="49" fontId="23" fillId="0" borderId="33">
      <alignment horizontal="center" vertical="center" wrapText="1"/>
    </xf>
    <xf numFmtId="49" fontId="23" fillId="0" borderId="23">
      <alignment horizontal="center" vertical="center" wrapText="1"/>
    </xf>
    <xf numFmtId="49" fontId="23" fillId="0" borderId="0">
      <alignment horizontal="center" vertical="center" wrapText="1"/>
    </xf>
    <xf numFmtId="49" fontId="23" fillId="0" borderId="13">
      <alignment horizontal="center" vertical="center" wrapText="1"/>
    </xf>
    <xf numFmtId="49" fontId="24" fillId="0" borderId="32">
      <alignment horizontal="center" vertical="center" wrapText="1"/>
    </xf>
    <xf numFmtId="49" fontId="23" fillId="0" borderId="35">
      <alignment horizontal="center" vertical="center" wrapText="1"/>
    </xf>
    <xf numFmtId="0" fontId="25" fillId="0" borderId="36"/>
    <xf numFmtId="0" fontId="23" fillId="0" borderId="32">
      <alignment horizontal="center" vertical="center"/>
    </xf>
    <xf numFmtId="0" fontId="23" fillId="0" borderId="34">
      <alignment horizontal="center" vertical="center"/>
    </xf>
    <xf numFmtId="0" fontId="23" fillId="0" borderId="17">
      <alignment horizontal="center" vertical="center"/>
    </xf>
    <xf numFmtId="0" fontId="23" fillId="0" borderId="33">
      <alignment horizontal="center" vertical="center"/>
    </xf>
    <xf numFmtId="49" fontId="23" fillId="0" borderId="37">
      <alignment horizontal="center" vertical="center"/>
    </xf>
    <xf numFmtId="49" fontId="23" fillId="0" borderId="20">
      <alignment horizontal="center" vertical="center"/>
    </xf>
    <xf numFmtId="49" fontId="23" fillId="0" borderId="18">
      <alignment horizontal="center" vertical="center"/>
    </xf>
    <xf numFmtId="49" fontId="23" fillId="0" borderId="25">
      <alignment horizontal="center" vertical="center"/>
    </xf>
    <xf numFmtId="49" fontId="23" fillId="0" borderId="25">
      <alignment horizontal="center" vertical="top" wrapText="1"/>
    </xf>
    <xf numFmtId="0" fontId="23" fillId="0" borderId="20"/>
    <xf numFmtId="4" fontId="23" fillId="0" borderId="23">
      <alignment horizontal="right"/>
    </xf>
    <xf numFmtId="4" fontId="23" fillId="0" borderId="0">
      <alignment horizontal="right" shrinkToFit="1"/>
    </xf>
    <xf numFmtId="4" fontId="23" fillId="0" borderId="13">
      <alignment horizontal="right"/>
    </xf>
    <xf numFmtId="4" fontId="23" fillId="0" borderId="38">
      <alignment horizontal="right"/>
    </xf>
    <xf numFmtId="49" fontId="23" fillId="0" borderId="13">
      <alignment horizontal="center" wrapText="1"/>
    </xf>
    <xf numFmtId="0" fontId="23" fillId="0" borderId="23">
      <alignment horizontal="center"/>
    </xf>
    <xf numFmtId="0" fontId="28" fillId="0" borderId="13"/>
    <xf numFmtId="0" fontId="28" fillId="0" borderId="23"/>
    <xf numFmtId="0" fontId="23" fillId="0" borderId="13">
      <alignment horizontal="center"/>
    </xf>
    <xf numFmtId="49" fontId="23" fillId="0" borderId="23">
      <alignment horizontal="center"/>
    </xf>
    <xf numFmtId="49" fontId="23" fillId="0" borderId="0">
      <alignment horizontal="left"/>
    </xf>
    <xf numFmtId="4" fontId="23" fillId="0" borderId="20">
      <alignment horizontal="right"/>
    </xf>
    <xf numFmtId="0" fontId="23" fillId="0" borderId="25">
      <alignment horizontal="center" vertical="top"/>
    </xf>
    <xf numFmtId="4" fontId="23" fillId="0" borderId="21">
      <alignment horizontal="right"/>
    </xf>
    <xf numFmtId="0" fontId="23" fillId="0" borderId="21"/>
    <xf numFmtId="4" fontId="23" fillId="0" borderId="39">
      <alignment horizontal="right"/>
    </xf>
    <xf numFmtId="0" fontId="26" fillId="0" borderId="25">
      <alignment wrapText="1"/>
    </xf>
    <xf numFmtId="0" fontId="21" fillId="0" borderId="40"/>
    <xf numFmtId="0" fontId="25" fillId="36" borderId="0"/>
    <xf numFmtId="0" fontId="24" fillId="0" borderId="0"/>
    <xf numFmtId="0" fontId="29" fillId="0" borderId="0"/>
    <xf numFmtId="0" fontId="23" fillId="0" borderId="0">
      <alignment horizontal="left"/>
    </xf>
    <xf numFmtId="0" fontId="23" fillId="0" borderId="0"/>
    <xf numFmtId="0" fontId="21" fillId="0" borderId="0"/>
    <xf numFmtId="0" fontId="25" fillId="0" borderId="0"/>
    <xf numFmtId="49" fontId="23" fillId="0" borderId="25">
      <alignment horizontal="center" vertical="center" wrapText="1"/>
    </xf>
    <xf numFmtId="0" fontId="23" fillId="0" borderId="11">
      <alignment horizontal="left" wrapText="1"/>
    </xf>
    <xf numFmtId="0" fontId="23" fillId="0" borderId="21">
      <alignment horizontal="left" wrapText="1" indent="1"/>
    </xf>
    <xf numFmtId="0" fontId="23" fillId="0" borderId="11">
      <alignment horizontal="left" wrapText="1" indent="2"/>
    </xf>
    <xf numFmtId="0" fontId="23" fillId="0" borderId="41">
      <alignment horizontal="left" wrapText="1" indent="2"/>
    </xf>
    <xf numFmtId="0" fontId="21" fillId="0" borderId="0"/>
    <xf numFmtId="0" fontId="30" fillId="0" borderId="0">
      <alignment horizontal="center" vertical="top"/>
    </xf>
    <xf numFmtId="0" fontId="23" fillId="0" borderId="23">
      <alignment horizontal="left"/>
    </xf>
    <xf numFmtId="49" fontId="23" fillId="0" borderId="32">
      <alignment horizontal="center" wrapText="1"/>
    </xf>
    <xf numFmtId="49" fontId="23" fillId="0" borderId="34">
      <alignment horizontal="center" wrapText="1"/>
    </xf>
    <xf numFmtId="49" fontId="23" fillId="0" borderId="17">
      <alignment horizontal="center"/>
    </xf>
    <xf numFmtId="0" fontId="23" fillId="0" borderId="36"/>
    <xf numFmtId="0" fontId="23" fillId="0" borderId="0">
      <alignment horizontal="center"/>
    </xf>
    <xf numFmtId="49" fontId="23" fillId="0" borderId="23"/>
    <xf numFmtId="49" fontId="23" fillId="0" borderId="0"/>
    <xf numFmtId="49" fontId="23" fillId="0" borderId="37">
      <alignment horizontal="center"/>
    </xf>
    <xf numFmtId="49" fontId="23" fillId="0" borderId="20">
      <alignment horizontal="center"/>
    </xf>
    <xf numFmtId="49" fontId="23" fillId="0" borderId="18">
      <alignment horizontal="center"/>
    </xf>
    <xf numFmtId="0" fontId="23" fillId="0" borderId="25">
      <alignment horizontal="center" vertical="center" wrapText="1"/>
    </xf>
    <xf numFmtId="49" fontId="23" fillId="0" borderId="38">
      <alignment horizontal="center" vertical="center" wrapText="1"/>
    </xf>
    <xf numFmtId="4" fontId="23" fillId="0" borderId="25">
      <alignment horizontal="right"/>
    </xf>
    <xf numFmtId="4" fontId="23" fillId="0" borderId="18">
      <alignment horizontal="right"/>
    </xf>
    <xf numFmtId="0" fontId="23" fillId="37" borderId="36"/>
    <xf numFmtId="0" fontId="23" fillId="37" borderId="0"/>
    <xf numFmtId="0" fontId="24" fillId="0" borderId="0">
      <alignment horizontal="center"/>
    </xf>
    <xf numFmtId="0" fontId="23" fillId="0" borderId="13">
      <alignment wrapText="1"/>
    </xf>
    <xf numFmtId="0" fontId="23" fillId="0" borderId="42">
      <alignment wrapText="1"/>
    </xf>
    <xf numFmtId="0" fontId="31" fillId="0" borderId="0">
      <alignment horizontal="center" wrapText="1"/>
    </xf>
    <xf numFmtId="49" fontId="32" fillId="0" borderId="0">
      <alignment horizontal="right"/>
    </xf>
    <xf numFmtId="0" fontId="23" fillId="0" borderId="0">
      <alignment horizontal="right"/>
    </xf>
    <xf numFmtId="0" fontId="33" fillId="0" borderId="0"/>
    <xf numFmtId="0" fontId="23" fillId="0" borderId="24">
      <alignment horizontal="center"/>
    </xf>
    <xf numFmtId="49" fontId="32" fillId="0" borderId="43">
      <alignment horizontal="right"/>
    </xf>
    <xf numFmtId="0" fontId="23" fillId="0" borderId="43">
      <alignment horizontal="right"/>
    </xf>
    <xf numFmtId="0" fontId="21" fillId="0" borderId="44"/>
    <xf numFmtId="0" fontId="33" fillId="0" borderId="13"/>
    <xf numFmtId="0" fontId="23" fillId="0" borderId="38">
      <alignment horizontal="center"/>
    </xf>
    <xf numFmtId="49" fontId="25" fillId="0" borderId="45">
      <alignment horizontal="center"/>
    </xf>
    <xf numFmtId="166" fontId="23" fillId="0" borderId="46">
      <alignment horizontal="center"/>
    </xf>
    <xf numFmtId="0" fontId="23" fillId="0" borderId="47">
      <alignment horizontal="center"/>
    </xf>
    <xf numFmtId="49" fontId="23" fillId="0" borderId="48">
      <alignment horizontal="center"/>
    </xf>
    <xf numFmtId="49" fontId="23" fillId="0" borderId="46">
      <alignment horizontal="center"/>
    </xf>
    <xf numFmtId="0" fontId="23" fillId="0" borderId="46">
      <alignment horizontal="center"/>
    </xf>
    <xf numFmtId="49" fontId="23" fillId="0" borderId="49">
      <alignment horizontal="center"/>
    </xf>
    <xf numFmtId="0" fontId="21" fillId="0" borderId="50"/>
    <xf numFmtId="0" fontId="25" fillId="0" borderId="51"/>
    <xf numFmtId="0" fontId="25" fillId="0" borderId="40"/>
    <xf numFmtId="49" fontId="25" fillId="0" borderId="0">
      <alignment horizontal="center"/>
    </xf>
    <xf numFmtId="166" fontId="23" fillId="0" borderId="0">
      <alignment horizontal="center"/>
    </xf>
    <xf numFmtId="49" fontId="23" fillId="0" borderId="0">
      <alignment horizontal="center"/>
    </xf>
    <xf numFmtId="49" fontId="23" fillId="0" borderId="0">
      <alignment horizontal="right"/>
    </xf>
    <xf numFmtId="4" fontId="23" fillId="0" borderId="11">
      <alignment horizontal="right"/>
    </xf>
    <xf numFmtId="49" fontId="23" fillId="0" borderId="21">
      <alignment horizontal="center"/>
    </xf>
    <xf numFmtId="4" fontId="23" fillId="0" borderId="41">
      <alignment horizontal="right"/>
    </xf>
    <xf numFmtId="0" fontId="23" fillId="0" borderId="0">
      <alignment horizontal="left" wrapText="1"/>
    </xf>
    <xf numFmtId="0" fontId="23" fillId="0" borderId="13">
      <alignment horizontal="left"/>
    </xf>
    <xf numFmtId="0" fontId="23" fillId="0" borderId="52">
      <alignment horizontal="left" wrapText="1"/>
    </xf>
    <xf numFmtId="0" fontId="23" fillId="0" borderId="53">
      <alignment horizontal="left" wrapText="1" indent="1"/>
    </xf>
    <xf numFmtId="0" fontId="23" fillId="0" borderId="54"/>
    <xf numFmtId="0" fontId="24" fillId="0" borderId="55">
      <alignment horizontal="left" wrapText="1"/>
    </xf>
    <xf numFmtId="49" fontId="23" fillId="0" borderId="0">
      <alignment horizontal="center" wrapText="1"/>
    </xf>
    <xf numFmtId="49" fontId="23" fillId="0" borderId="33">
      <alignment horizontal="center" wrapText="1"/>
    </xf>
    <xf numFmtId="0" fontId="23" fillId="0" borderId="56">
      <alignment horizontal="center" wrapText="1"/>
    </xf>
    <xf numFmtId="49" fontId="23" fillId="0" borderId="18">
      <alignment horizontal="center" wrapText="1"/>
    </xf>
    <xf numFmtId="49" fontId="23" fillId="0" borderId="25">
      <alignment horizontal="center"/>
    </xf>
    <xf numFmtId="49" fontId="23" fillId="0" borderId="57">
      <alignment horizontal="center" wrapText="1"/>
    </xf>
    <xf numFmtId="49" fontId="23" fillId="0" borderId="13"/>
    <xf numFmtId="4" fontId="23" fillId="0" borderId="37">
      <alignment horizontal="right"/>
    </xf>
    <xf numFmtId="49" fontId="24" fillId="0" borderId="0"/>
    <xf numFmtId="0" fontId="23" fillId="0" borderId="41">
      <alignment horizontal="left" wrapText="1"/>
    </xf>
    <xf numFmtId="0" fontId="24" fillId="0" borderId="12">
      <alignment horizontal="left" wrapText="1"/>
    </xf>
    <xf numFmtId="0" fontId="23" fillId="0" borderId="13"/>
    <xf numFmtId="0" fontId="25" fillId="0" borderId="13"/>
    <xf numFmtId="0" fontId="20" fillId="0" borderId="0"/>
  </cellStyleXfs>
  <cellXfs count="80">
    <xf numFmtId="0" fontId="0" fillId="0" borderId="0" xfId="0"/>
    <xf numFmtId="4" fontId="17" fillId="0" borderId="0" xfId="0" applyNumberFormat="1" applyFont="1" applyAlignment="1">
      <alignment horizontal="right"/>
    </xf>
    <xf numFmtId="4" fontId="18" fillId="0" borderId="0" xfId="0" applyNumberFormat="1" applyFont="1"/>
    <xf numFmtId="0" fontId="18" fillId="0" borderId="0" xfId="0" applyFont="1"/>
    <xf numFmtId="49" fontId="18" fillId="0" borderId="0" xfId="0" applyNumberFormat="1" applyFont="1"/>
    <xf numFmtId="4" fontId="18" fillId="3" borderId="0" xfId="0" applyNumberFormat="1" applyFont="1" applyFill="1"/>
    <xf numFmtId="0" fontId="18" fillId="3" borderId="0" xfId="0" applyFont="1" applyFill="1"/>
    <xf numFmtId="4" fontId="18" fillId="2" borderId="0" xfId="0" applyNumberFormat="1" applyFont="1" applyFill="1"/>
    <xf numFmtId="0" fontId="18" fillId="2" borderId="0" xfId="0" applyFont="1" applyFill="1"/>
    <xf numFmtId="4" fontId="18" fillId="4" borderId="0" xfId="0" applyNumberFormat="1" applyFont="1" applyFill="1"/>
    <xf numFmtId="0" fontId="18" fillId="4" borderId="0" xfId="0" applyFont="1" applyFill="1"/>
    <xf numFmtId="164" fontId="18" fillId="0" borderId="0" xfId="0" applyNumberFormat="1" applyFont="1"/>
    <xf numFmtId="0" fontId="18" fillId="0" borderId="0" xfId="0" applyFont="1" applyAlignment="1">
      <alignment horizontal="left"/>
    </xf>
    <xf numFmtId="0" fontId="34" fillId="0" borderId="0" xfId="0" applyFont="1"/>
    <xf numFmtId="164" fontId="35" fillId="0" borderId="0" xfId="0" applyNumberFormat="1" applyFont="1" applyAlignment="1">
      <alignment horizontal="center"/>
    </xf>
    <xf numFmtId="0" fontId="36" fillId="0" borderId="0" xfId="0" applyFont="1" applyAlignment="1">
      <alignment horizontal="left" wrapText="1"/>
    </xf>
    <xf numFmtId="0" fontId="36" fillId="0" borderId="0" xfId="0" applyFont="1" applyAlignment="1">
      <alignment horizontal="center"/>
    </xf>
    <xf numFmtId="4" fontId="36" fillId="0" borderId="0" xfId="0" applyNumberFormat="1" applyFont="1" applyAlignment="1">
      <alignment horizontal="center"/>
    </xf>
    <xf numFmtId="0" fontId="34" fillId="0" borderId="0" xfId="0" applyFont="1" applyAlignment="1">
      <alignment horizontal="right"/>
    </xf>
    <xf numFmtId="0" fontId="37" fillId="0" borderId="10" xfId="0" applyFont="1" applyBorder="1" applyAlignment="1">
      <alignment horizontal="center" vertical="center"/>
    </xf>
    <xf numFmtId="4" fontId="37" fillId="0" borderId="10" xfId="0" applyNumberFormat="1" applyFont="1" applyBorder="1" applyAlignment="1">
      <alignment horizontal="center" vertical="center" wrapText="1"/>
    </xf>
    <xf numFmtId="49" fontId="37" fillId="0" borderId="10" xfId="0" applyNumberFormat="1" applyFont="1" applyBorder="1" applyAlignment="1">
      <alignment horizontal="center"/>
    </xf>
    <xf numFmtId="0" fontId="37" fillId="39" borderId="10" xfId="0" applyFont="1" applyFill="1" applyBorder="1" applyAlignment="1">
      <alignment horizontal="center" vertical="top"/>
    </xf>
    <xf numFmtId="0" fontId="37" fillId="39" borderId="10" xfId="0" applyFont="1" applyFill="1" applyBorder="1" applyAlignment="1">
      <alignment horizontal="justify" vertical="top" wrapText="1"/>
    </xf>
    <xf numFmtId="164" fontId="37" fillId="39" borderId="10" xfId="0" applyNumberFormat="1" applyFont="1" applyFill="1" applyBorder="1" applyAlignment="1">
      <alignment horizontal="right"/>
    </xf>
    <xf numFmtId="0" fontId="18" fillId="4" borderId="10" xfId="0" applyFont="1" applyFill="1" applyBorder="1" applyAlignment="1">
      <alignment horizontal="center" vertical="top"/>
    </xf>
    <xf numFmtId="164" fontId="18" fillId="4" borderId="10" xfId="0" applyNumberFormat="1" applyFont="1" applyFill="1" applyBorder="1" applyAlignment="1">
      <alignment horizontal="right"/>
    </xf>
    <xf numFmtId="0" fontId="18" fillId="0" borderId="10" xfId="0" applyFont="1" applyBorder="1" applyAlignment="1">
      <alignment horizontal="center" vertical="top"/>
    </xf>
    <xf numFmtId="164" fontId="18" fillId="0" borderId="10" xfId="0" applyNumberFormat="1" applyFont="1" applyBorder="1" applyAlignment="1">
      <alignment horizontal="right"/>
    </xf>
    <xf numFmtId="0" fontId="38" fillId="0" borderId="10" xfId="0" applyFont="1" applyBorder="1" applyAlignment="1">
      <alignment horizontal="center" vertical="top"/>
    </xf>
    <xf numFmtId="164" fontId="38" fillId="0" borderId="10" xfId="0" applyNumberFormat="1" applyFont="1" applyBorder="1" applyAlignment="1">
      <alignment horizontal="right"/>
    </xf>
    <xf numFmtId="164" fontId="18" fillId="38" borderId="10" xfId="0" applyNumberFormat="1" applyFont="1" applyFill="1" applyBorder="1" applyAlignment="1">
      <alignment horizontal="right"/>
    </xf>
    <xf numFmtId="3" fontId="18" fillId="38" borderId="10" xfId="1" applyNumberFormat="1" applyFont="1" applyFill="1" applyBorder="1" applyAlignment="1">
      <alignment horizontal="center" vertical="top"/>
    </xf>
    <xf numFmtId="164" fontId="18" fillId="38" borderId="10" xfId="1" applyNumberFormat="1" applyFont="1" applyFill="1" applyBorder="1" applyAlignment="1">
      <alignment horizontal="right"/>
    </xf>
    <xf numFmtId="0" fontId="18" fillId="0" borderId="10" xfId="1" applyFont="1" applyBorder="1" applyAlignment="1">
      <alignment horizontal="center" vertical="top"/>
    </xf>
    <xf numFmtId="164" fontId="18" fillId="0" borderId="10" xfId="1" applyNumberFormat="1" applyFont="1" applyBorder="1" applyAlignment="1">
      <alignment horizontal="right"/>
    </xf>
    <xf numFmtId="49" fontId="40" fillId="38" borderId="18" xfId="157" applyFont="1" applyFill="1" applyBorder="1">
      <alignment horizontal="center"/>
    </xf>
    <xf numFmtId="49" fontId="40" fillId="0" borderId="25" xfId="157" applyFont="1" applyBorder="1">
      <alignment horizontal="center"/>
    </xf>
    <xf numFmtId="0" fontId="40" fillId="0" borderId="11" xfId="144" applyFont="1" applyAlignment="1">
      <alignment wrapText="1"/>
    </xf>
    <xf numFmtId="49" fontId="40" fillId="38" borderId="25" xfId="157" applyFont="1" applyFill="1" applyBorder="1">
      <alignment horizontal="center"/>
    </xf>
    <xf numFmtId="0" fontId="40" fillId="38" borderId="11" xfId="144" applyFont="1" applyFill="1" applyAlignment="1">
      <alignment wrapText="1"/>
    </xf>
    <xf numFmtId="0" fontId="37" fillId="39" borderId="10" xfId="0" applyFont="1" applyFill="1" applyBorder="1" applyAlignment="1">
      <alignment horizontal="left" vertical="top" wrapText="1"/>
    </xf>
    <xf numFmtId="0" fontId="18" fillId="4" borderId="10" xfId="0" applyFont="1" applyFill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0" fontId="38" fillId="38" borderId="10" xfId="0" applyFont="1" applyFill="1" applyBorder="1" applyAlignment="1">
      <alignment horizontal="left" vertical="top" wrapText="1"/>
    </xf>
    <xf numFmtId="0" fontId="38" fillId="38" borderId="10" xfId="0" applyFont="1" applyFill="1" applyBorder="1" applyAlignment="1">
      <alignment horizontal="center" vertical="top"/>
    </xf>
    <xf numFmtId="164" fontId="38" fillId="38" borderId="10" xfId="0" applyNumberFormat="1" applyFont="1" applyFill="1" applyBorder="1" applyAlignment="1">
      <alignment horizontal="right"/>
    </xf>
    <xf numFmtId="0" fontId="38" fillId="0" borderId="10" xfId="0" applyFont="1" applyBorder="1" applyAlignment="1">
      <alignment horizontal="left" vertical="top" wrapText="1"/>
    </xf>
    <xf numFmtId="0" fontId="18" fillId="39" borderId="10" xfId="1" applyFont="1" applyFill="1" applyBorder="1" applyAlignment="1">
      <alignment horizontal="center" vertical="top"/>
    </xf>
    <xf numFmtId="164" fontId="18" fillId="39" borderId="10" xfId="1" applyNumberFormat="1" applyFont="1" applyFill="1" applyBorder="1" applyAlignment="1">
      <alignment horizontal="right"/>
    </xf>
    <xf numFmtId="164" fontId="18" fillId="39" borderId="10" xfId="0" applyNumberFormat="1" applyFont="1" applyFill="1" applyBorder="1" applyAlignment="1">
      <alignment horizontal="right"/>
    </xf>
    <xf numFmtId="0" fontId="18" fillId="39" borderId="10" xfId="1" applyFont="1" applyFill="1" applyBorder="1" applyAlignment="1">
      <alignment horizontal="left" vertical="top" wrapText="1"/>
    </xf>
    <xf numFmtId="0" fontId="18" fillId="38" borderId="10" xfId="1" applyFont="1" applyFill="1" applyBorder="1" applyAlignment="1">
      <alignment horizontal="left" vertical="top" wrapText="1"/>
    </xf>
    <xf numFmtId="0" fontId="18" fillId="0" borderId="10" xfId="1" applyFont="1" applyBorder="1" applyAlignment="1">
      <alignment horizontal="left" vertical="top" wrapText="1"/>
    </xf>
    <xf numFmtId="0" fontId="40" fillId="38" borderId="41" xfId="144" applyFont="1" applyFill="1" applyBorder="1" applyAlignment="1">
      <alignment horizontal="left" wrapText="1"/>
    </xf>
    <xf numFmtId="0" fontId="40" fillId="0" borderId="11" xfId="144" applyFont="1" applyAlignment="1">
      <alignment horizontal="left" wrapText="1"/>
    </xf>
    <xf numFmtId="0" fontId="40" fillId="38" borderId="11" xfId="144" applyFont="1" applyFill="1" applyAlignment="1">
      <alignment horizontal="left" wrapText="1"/>
    </xf>
    <xf numFmtId="0" fontId="37" fillId="40" borderId="10" xfId="0" applyFont="1" applyFill="1" applyBorder="1" applyAlignment="1">
      <alignment horizontal="center" vertical="top"/>
    </xf>
    <xf numFmtId="0" fontId="37" fillId="40" borderId="10" xfId="0" applyFont="1" applyFill="1" applyBorder="1" applyAlignment="1">
      <alignment horizontal="left" vertical="top" wrapText="1"/>
    </xf>
    <xf numFmtId="164" fontId="37" fillId="40" borderId="10" xfId="0" applyNumberFormat="1" applyFont="1" applyFill="1" applyBorder="1" applyAlignment="1">
      <alignment horizontal="right"/>
    </xf>
    <xf numFmtId="0" fontId="18" fillId="41" borderId="10" xfId="0" applyFont="1" applyFill="1" applyBorder="1" applyAlignment="1">
      <alignment horizontal="center" vertical="top"/>
    </xf>
    <xf numFmtId="0" fontId="18" fillId="41" borderId="10" xfId="0" applyFont="1" applyFill="1" applyBorder="1" applyAlignment="1">
      <alignment horizontal="left" vertical="top" wrapText="1"/>
    </xf>
    <xf numFmtId="164" fontId="18" fillId="41" borderId="10" xfId="0" applyNumberFormat="1" applyFont="1" applyFill="1" applyBorder="1" applyAlignment="1">
      <alignment horizontal="right"/>
    </xf>
    <xf numFmtId="0" fontId="37" fillId="11" borderId="10" xfId="0" applyFont="1" applyFill="1" applyBorder="1" applyAlignment="1">
      <alignment horizontal="center" vertical="top"/>
    </xf>
    <xf numFmtId="0" fontId="37" fillId="11" borderId="10" xfId="0" applyFont="1" applyFill="1" applyBorder="1" applyAlignment="1">
      <alignment horizontal="justify" vertical="top" wrapText="1"/>
    </xf>
    <xf numFmtId="164" fontId="37" fillId="11" borderId="10" xfId="0" applyNumberFormat="1" applyFont="1" applyFill="1" applyBorder="1" applyAlignment="1">
      <alignment horizontal="right"/>
    </xf>
    <xf numFmtId="0" fontId="39" fillId="41" borderId="10" xfId="0" applyFont="1" applyFill="1" applyBorder="1" applyAlignment="1">
      <alignment horizontal="center" vertical="top"/>
    </xf>
    <xf numFmtId="0" fontId="39" fillId="41" borderId="10" xfId="0" applyFont="1" applyFill="1" applyBorder="1" applyAlignment="1">
      <alignment horizontal="justify" vertical="top" wrapText="1"/>
    </xf>
    <xf numFmtId="0" fontId="38" fillId="41" borderId="10" xfId="0" applyFont="1" applyFill="1" applyBorder="1" applyAlignment="1">
      <alignment horizontal="center" vertical="top"/>
    </xf>
    <xf numFmtId="0" fontId="38" fillId="41" borderId="10" xfId="0" applyFont="1" applyFill="1" applyBorder="1" applyAlignment="1">
      <alignment vertical="top" wrapText="1"/>
    </xf>
    <xf numFmtId="0" fontId="18" fillId="11" borderId="10" xfId="1" applyFont="1" applyFill="1" applyBorder="1" applyAlignment="1">
      <alignment horizontal="center" vertical="top"/>
    </xf>
    <xf numFmtId="0" fontId="37" fillId="11" borderId="10" xfId="1" applyFont="1" applyFill="1" applyBorder="1" applyAlignment="1">
      <alignment horizontal="left" vertical="top" wrapText="1"/>
    </xf>
    <xf numFmtId="164" fontId="18" fillId="11" borderId="10" xfId="1" applyNumberFormat="1" applyFont="1" applyFill="1" applyBorder="1" applyAlignment="1">
      <alignment horizontal="right"/>
    </xf>
    <xf numFmtId="164" fontId="18" fillId="11" borderId="10" xfId="0" applyNumberFormat="1" applyFont="1" applyFill="1" applyBorder="1" applyAlignment="1">
      <alignment horizontal="right"/>
    </xf>
    <xf numFmtId="49" fontId="40" fillId="11" borderId="25" xfId="157" applyFont="1" applyFill="1" applyBorder="1">
      <alignment horizontal="center"/>
    </xf>
    <xf numFmtId="0" fontId="40" fillId="11" borderId="11" xfId="144" applyFont="1" applyFill="1" applyAlignment="1">
      <alignment horizontal="left" wrapText="1"/>
    </xf>
    <xf numFmtId="0" fontId="40" fillId="11" borderId="11" xfId="144" applyFont="1" applyFill="1" applyAlignment="1">
      <alignment wrapText="1"/>
    </xf>
    <xf numFmtId="165" fontId="36" fillId="0" borderId="0" xfId="0" applyNumberFormat="1" applyFont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</cellXfs>
  <cellStyles count="215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" xfId="20" xr:uid="{00000000-0005-0000-0000-000012000000}"/>
    <cellStyle name="Accent2" xfId="21" xr:uid="{00000000-0005-0000-0000-000013000000}"/>
    <cellStyle name="Accent3" xfId="22" xr:uid="{00000000-0005-0000-0000-000014000000}"/>
    <cellStyle name="Accent4" xfId="23" xr:uid="{00000000-0005-0000-0000-000015000000}"/>
    <cellStyle name="Accent5" xfId="24" xr:uid="{00000000-0005-0000-0000-000016000000}"/>
    <cellStyle name="Accent6" xfId="25" xr:uid="{00000000-0005-0000-0000-000017000000}"/>
    <cellStyle name="Bad" xfId="26" xr:uid="{00000000-0005-0000-0000-000018000000}"/>
    <cellStyle name="br" xfId="27" xr:uid="{00000000-0005-0000-0000-000019000000}"/>
    <cellStyle name="Calculation" xfId="28" xr:uid="{00000000-0005-0000-0000-00001A000000}"/>
    <cellStyle name="Check Cell" xfId="29" xr:uid="{00000000-0005-0000-0000-00001B000000}"/>
    <cellStyle name="col" xfId="30" xr:uid="{00000000-0005-0000-0000-00001C000000}"/>
    <cellStyle name="Explanatory Text" xfId="31" xr:uid="{00000000-0005-0000-0000-00001D000000}"/>
    <cellStyle name="Good" xfId="32" xr:uid="{00000000-0005-0000-0000-00001E000000}"/>
    <cellStyle name="Heading 1" xfId="33" xr:uid="{00000000-0005-0000-0000-00001F000000}"/>
    <cellStyle name="Heading 2" xfId="34" xr:uid="{00000000-0005-0000-0000-000020000000}"/>
    <cellStyle name="Heading 3" xfId="35" xr:uid="{00000000-0005-0000-0000-000021000000}"/>
    <cellStyle name="Heading 4" xfId="36" xr:uid="{00000000-0005-0000-0000-000022000000}"/>
    <cellStyle name="Input" xfId="37" xr:uid="{00000000-0005-0000-0000-000023000000}"/>
    <cellStyle name="Linked Cell" xfId="38" xr:uid="{00000000-0005-0000-0000-000024000000}"/>
    <cellStyle name="Neutral" xfId="39" xr:uid="{00000000-0005-0000-0000-000025000000}"/>
    <cellStyle name="Note" xfId="40" xr:uid="{00000000-0005-0000-0000-000026000000}"/>
    <cellStyle name="Output" xfId="41" xr:uid="{00000000-0005-0000-0000-000027000000}"/>
    <cellStyle name="style0" xfId="42" xr:uid="{00000000-0005-0000-0000-000028000000}"/>
    <cellStyle name="td" xfId="43" xr:uid="{00000000-0005-0000-0000-000029000000}"/>
    <cellStyle name="Title" xfId="44" xr:uid="{00000000-0005-0000-0000-00002A000000}"/>
    <cellStyle name="Total" xfId="45" xr:uid="{00000000-0005-0000-0000-00002B000000}"/>
    <cellStyle name="tr" xfId="46" xr:uid="{00000000-0005-0000-0000-00002C000000}"/>
    <cellStyle name="Warning Text" xfId="47" xr:uid="{00000000-0005-0000-0000-00002D000000}"/>
    <cellStyle name="xl100" xfId="48" xr:uid="{00000000-0005-0000-0000-00002E000000}"/>
    <cellStyle name="xl101" xfId="49" xr:uid="{00000000-0005-0000-0000-00002F000000}"/>
    <cellStyle name="xl102" xfId="50" xr:uid="{00000000-0005-0000-0000-000030000000}"/>
    <cellStyle name="xl103" xfId="51" xr:uid="{00000000-0005-0000-0000-000031000000}"/>
    <cellStyle name="xl104" xfId="52" xr:uid="{00000000-0005-0000-0000-000032000000}"/>
    <cellStyle name="xl105" xfId="53" xr:uid="{00000000-0005-0000-0000-000033000000}"/>
    <cellStyle name="xl106" xfId="54" xr:uid="{00000000-0005-0000-0000-000034000000}"/>
    <cellStyle name="xl107" xfId="55" xr:uid="{00000000-0005-0000-0000-000035000000}"/>
    <cellStyle name="xl108" xfId="56" xr:uid="{00000000-0005-0000-0000-000036000000}"/>
    <cellStyle name="xl109" xfId="57" xr:uid="{00000000-0005-0000-0000-000037000000}"/>
    <cellStyle name="xl110" xfId="58" xr:uid="{00000000-0005-0000-0000-000038000000}"/>
    <cellStyle name="xl111" xfId="59" xr:uid="{00000000-0005-0000-0000-000039000000}"/>
    <cellStyle name="xl112" xfId="60" xr:uid="{00000000-0005-0000-0000-00003A000000}"/>
    <cellStyle name="xl113" xfId="61" xr:uid="{00000000-0005-0000-0000-00003B000000}"/>
    <cellStyle name="xl114" xfId="62" xr:uid="{00000000-0005-0000-0000-00003C000000}"/>
    <cellStyle name="xl115" xfId="63" xr:uid="{00000000-0005-0000-0000-00003D000000}"/>
    <cellStyle name="xl116" xfId="64" xr:uid="{00000000-0005-0000-0000-00003E000000}"/>
    <cellStyle name="xl117" xfId="65" xr:uid="{00000000-0005-0000-0000-00003F000000}"/>
    <cellStyle name="xl118" xfId="66" xr:uid="{00000000-0005-0000-0000-000040000000}"/>
    <cellStyle name="xl119" xfId="67" xr:uid="{00000000-0005-0000-0000-000041000000}"/>
    <cellStyle name="xl120" xfId="68" xr:uid="{00000000-0005-0000-0000-000042000000}"/>
    <cellStyle name="xl121" xfId="69" xr:uid="{00000000-0005-0000-0000-000043000000}"/>
    <cellStyle name="xl122" xfId="70" xr:uid="{00000000-0005-0000-0000-000044000000}"/>
    <cellStyle name="xl123" xfId="71" xr:uid="{00000000-0005-0000-0000-000045000000}"/>
    <cellStyle name="xl124" xfId="72" xr:uid="{00000000-0005-0000-0000-000046000000}"/>
    <cellStyle name="xl125" xfId="73" xr:uid="{00000000-0005-0000-0000-000047000000}"/>
    <cellStyle name="xl126" xfId="74" xr:uid="{00000000-0005-0000-0000-000048000000}"/>
    <cellStyle name="xl127" xfId="75" xr:uid="{00000000-0005-0000-0000-000049000000}"/>
    <cellStyle name="xl128" xfId="76" xr:uid="{00000000-0005-0000-0000-00004A000000}"/>
    <cellStyle name="xl129" xfId="77" xr:uid="{00000000-0005-0000-0000-00004B000000}"/>
    <cellStyle name="xl130" xfId="78" xr:uid="{00000000-0005-0000-0000-00004C000000}"/>
    <cellStyle name="xl131" xfId="79" xr:uid="{00000000-0005-0000-0000-00004D000000}"/>
    <cellStyle name="xl132" xfId="80" xr:uid="{00000000-0005-0000-0000-00004E000000}"/>
    <cellStyle name="xl133" xfId="81" xr:uid="{00000000-0005-0000-0000-00004F000000}"/>
    <cellStyle name="xl134" xfId="82" xr:uid="{00000000-0005-0000-0000-000050000000}"/>
    <cellStyle name="xl135" xfId="83" xr:uid="{00000000-0005-0000-0000-000051000000}"/>
    <cellStyle name="xl136" xfId="84" xr:uid="{00000000-0005-0000-0000-000052000000}"/>
    <cellStyle name="xl137" xfId="85" xr:uid="{00000000-0005-0000-0000-000053000000}"/>
    <cellStyle name="xl138" xfId="86" xr:uid="{00000000-0005-0000-0000-000054000000}"/>
    <cellStyle name="xl139" xfId="87" xr:uid="{00000000-0005-0000-0000-000055000000}"/>
    <cellStyle name="xl140" xfId="88" xr:uid="{00000000-0005-0000-0000-000056000000}"/>
    <cellStyle name="xl141" xfId="89" xr:uid="{00000000-0005-0000-0000-000057000000}"/>
    <cellStyle name="xl142" xfId="90" xr:uid="{00000000-0005-0000-0000-000058000000}"/>
    <cellStyle name="xl143" xfId="91" xr:uid="{00000000-0005-0000-0000-000059000000}"/>
    <cellStyle name="xl144" xfId="92" xr:uid="{00000000-0005-0000-0000-00005A000000}"/>
    <cellStyle name="xl145" xfId="93" xr:uid="{00000000-0005-0000-0000-00005B000000}"/>
    <cellStyle name="xl146" xfId="94" xr:uid="{00000000-0005-0000-0000-00005C000000}"/>
    <cellStyle name="xl147" xfId="95" xr:uid="{00000000-0005-0000-0000-00005D000000}"/>
    <cellStyle name="xl148" xfId="96" xr:uid="{00000000-0005-0000-0000-00005E000000}"/>
    <cellStyle name="xl149" xfId="97" xr:uid="{00000000-0005-0000-0000-00005F000000}"/>
    <cellStyle name="xl150" xfId="98" xr:uid="{00000000-0005-0000-0000-000060000000}"/>
    <cellStyle name="xl151" xfId="99" xr:uid="{00000000-0005-0000-0000-000061000000}"/>
    <cellStyle name="xl152" xfId="100" xr:uid="{00000000-0005-0000-0000-000062000000}"/>
    <cellStyle name="xl153" xfId="101" xr:uid="{00000000-0005-0000-0000-000063000000}"/>
    <cellStyle name="xl154" xfId="102" xr:uid="{00000000-0005-0000-0000-000064000000}"/>
    <cellStyle name="xl155" xfId="103" xr:uid="{00000000-0005-0000-0000-000065000000}"/>
    <cellStyle name="xl156" xfId="104" xr:uid="{00000000-0005-0000-0000-000066000000}"/>
    <cellStyle name="xl157" xfId="105" xr:uid="{00000000-0005-0000-0000-000067000000}"/>
    <cellStyle name="xl158" xfId="106" xr:uid="{00000000-0005-0000-0000-000068000000}"/>
    <cellStyle name="xl159" xfId="107" xr:uid="{00000000-0005-0000-0000-000069000000}"/>
    <cellStyle name="xl160" xfId="108" xr:uid="{00000000-0005-0000-0000-00006A000000}"/>
    <cellStyle name="xl161" xfId="109" xr:uid="{00000000-0005-0000-0000-00006B000000}"/>
    <cellStyle name="xl162" xfId="110" xr:uid="{00000000-0005-0000-0000-00006C000000}"/>
    <cellStyle name="xl163" xfId="111" xr:uid="{00000000-0005-0000-0000-00006D000000}"/>
    <cellStyle name="xl164" xfId="112" xr:uid="{00000000-0005-0000-0000-00006E000000}"/>
    <cellStyle name="xl165" xfId="113" xr:uid="{00000000-0005-0000-0000-00006F000000}"/>
    <cellStyle name="xl166" xfId="114" xr:uid="{00000000-0005-0000-0000-000070000000}"/>
    <cellStyle name="xl167" xfId="115" xr:uid="{00000000-0005-0000-0000-000071000000}"/>
    <cellStyle name="xl168" xfId="116" xr:uid="{00000000-0005-0000-0000-000072000000}"/>
    <cellStyle name="xl169" xfId="117" xr:uid="{00000000-0005-0000-0000-000073000000}"/>
    <cellStyle name="xl170" xfId="118" xr:uid="{00000000-0005-0000-0000-000074000000}"/>
    <cellStyle name="xl171" xfId="119" xr:uid="{00000000-0005-0000-0000-000075000000}"/>
    <cellStyle name="xl172" xfId="120" xr:uid="{00000000-0005-0000-0000-000076000000}"/>
    <cellStyle name="xl173" xfId="121" xr:uid="{00000000-0005-0000-0000-000077000000}"/>
    <cellStyle name="xl174" xfId="122" xr:uid="{00000000-0005-0000-0000-000078000000}"/>
    <cellStyle name="xl175" xfId="123" xr:uid="{00000000-0005-0000-0000-000079000000}"/>
    <cellStyle name="xl176" xfId="124" xr:uid="{00000000-0005-0000-0000-00007A000000}"/>
    <cellStyle name="xl177" xfId="125" xr:uid="{00000000-0005-0000-0000-00007B000000}"/>
    <cellStyle name="xl178" xfId="126" xr:uid="{00000000-0005-0000-0000-00007C000000}"/>
    <cellStyle name="xl179" xfId="127" xr:uid="{00000000-0005-0000-0000-00007D000000}"/>
    <cellStyle name="xl180" xfId="128" xr:uid="{00000000-0005-0000-0000-00007E000000}"/>
    <cellStyle name="xl181" xfId="129" xr:uid="{00000000-0005-0000-0000-00007F000000}"/>
    <cellStyle name="xl182" xfId="130" xr:uid="{00000000-0005-0000-0000-000080000000}"/>
    <cellStyle name="xl183" xfId="131" xr:uid="{00000000-0005-0000-0000-000081000000}"/>
    <cellStyle name="xl184" xfId="132" xr:uid="{00000000-0005-0000-0000-000082000000}"/>
    <cellStyle name="xl185" xfId="133" xr:uid="{00000000-0005-0000-0000-000083000000}"/>
    <cellStyle name="xl21" xfId="134" xr:uid="{00000000-0005-0000-0000-000084000000}"/>
    <cellStyle name="xl22" xfId="135" xr:uid="{00000000-0005-0000-0000-000085000000}"/>
    <cellStyle name="xl23" xfId="136" xr:uid="{00000000-0005-0000-0000-000086000000}"/>
    <cellStyle name="xl24" xfId="137" xr:uid="{00000000-0005-0000-0000-000087000000}"/>
    <cellStyle name="xl25" xfId="138" xr:uid="{00000000-0005-0000-0000-000088000000}"/>
    <cellStyle name="xl26" xfId="139" xr:uid="{00000000-0005-0000-0000-000089000000}"/>
    <cellStyle name="xl27" xfId="140" xr:uid="{00000000-0005-0000-0000-00008A000000}"/>
    <cellStyle name="xl28" xfId="141" xr:uid="{00000000-0005-0000-0000-00008B000000}"/>
    <cellStyle name="xl29" xfId="142" xr:uid="{00000000-0005-0000-0000-00008C000000}"/>
    <cellStyle name="xl30" xfId="143" xr:uid="{00000000-0005-0000-0000-00008D000000}"/>
    <cellStyle name="xl31" xfId="144" xr:uid="{00000000-0005-0000-0000-00008E000000}"/>
    <cellStyle name="xl31 2" xfId="145" xr:uid="{00000000-0005-0000-0000-00008F000000}"/>
    <cellStyle name="xl32" xfId="146" xr:uid="{00000000-0005-0000-0000-000090000000}"/>
    <cellStyle name="xl33" xfId="147" xr:uid="{00000000-0005-0000-0000-000091000000}"/>
    <cellStyle name="xl34" xfId="148" xr:uid="{00000000-0005-0000-0000-000092000000}"/>
    <cellStyle name="xl35" xfId="149" xr:uid="{00000000-0005-0000-0000-000093000000}"/>
    <cellStyle name="xl36" xfId="150" xr:uid="{00000000-0005-0000-0000-000094000000}"/>
    <cellStyle name="xl37" xfId="151" xr:uid="{00000000-0005-0000-0000-000095000000}"/>
    <cellStyle name="xl38" xfId="152" xr:uid="{00000000-0005-0000-0000-000096000000}"/>
    <cellStyle name="xl39" xfId="153" xr:uid="{00000000-0005-0000-0000-000097000000}"/>
    <cellStyle name="xl40" xfId="154" xr:uid="{00000000-0005-0000-0000-000098000000}"/>
    <cellStyle name="xl41" xfId="155" xr:uid="{00000000-0005-0000-0000-000099000000}"/>
    <cellStyle name="xl42" xfId="156" xr:uid="{00000000-0005-0000-0000-00009A000000}"/>
    <cellStyle name="xl43" xfId="157" xr:uid="{00000000-0005-0000-0000-00009B000000}"/>
    <cellStyle name="xl44" xfId="158" xr:uid="{00000000-0005-0000-0000-00009C000000}"/>
    <cellStyle name="xl45" xfId="159" xr:uid="{00000000-0005-0000-0000-00009D000000}"/>
    <cellStyle name="xl46" xfId="160" xr:uid="{00000000-0005-0000-0000-00009E000000}"/>
    <cellStyle name="xl47" xfId="161" xr:uid="{00000000-0005-0000-0000-00009F000000}"/>
    <cellStyle name="xl48" xfId="162" xr:uid="{00000000-0005-0000-0000-0000A0000000}"/>
    <cellStyle name="xl49" xfId="163" xr:uid="{00000000-0005-0000-0000-0000A1000000}"/>
    <cellStyle name="xl50" xfId="164" xr:uid="{00000000-0005-0000-0000-0000A2000000}"/>
    <cellStyle name="xl51" xfId="165" xr:uid="{00000000-0005-0000-0000-0000A3000000}"/>
    <cellStyle name="xl52" xfId="166" xr:uid="{00000000-0005-0000-0000-0000A4000000}"/>
    <cellStyle name="xl53" xfId="167" xr:uid="{00000000-0005-0000-0000-0000A5000000}"/>
    <cellStyle name="xl54" xfId="168" xr:uid="{00000000-0005-0000-0000-0000A6000000}"/>
    <cellStyle name="xl55" xfId="169" xr:uid="{00000000-0005-0000-0000-0000A7000000}"/>
    <cellStyle name="xl56" xfId="170" xr:uid="{00000000-0005-0000-0000-0000A8000000}"/>
    <cellStyle name="xl57" xfId="171" xr:uid="{00000000-0005-0000-0000-0000A9000000}"/>
    <cellStyle name="xl58" xfId="172" xr:uid="{00000000-0005-0000-0000-0000AA000000}"/>
    <cellStyle name="xl59" xfId="173" xr:uid="{00000000-0005-0000-0000-0000AB000000}"/>
    <cellStyle name="xl60" xfId="174" xr:uid="{00000000-0005-0000-0000-0000AC000000}"/>
    <cellStyle name="xl61" xfId="175" xr:uid="{00000000-0005-0000-0000-0000AD000000}"/>
    <cellStyle name="xl62" xfId="176" xr:uid="{00000000-0005-0000-0000-0000AE000000}"/>
    <cellStyle name="xl63" xfId="177" xr:uid="{00000000-0005-0000-0000-0000AF000000}"/>
    <cellStyle name="xl64" xfId="178" xr:uid="{00000000-0005-0000-0000-0000B0000000}"/>
    <cellStyle name="xl65" xfId="179" xr:uid="{00000000-0005-0000-0000-0000B1000000}"/>
    <cellStyle name="xl66" xfId="180" xr:uid="{00000000-0005-0000-0000-0000B2000000}"/>
    <cellStyle name="xl67" xfId="181" xr:uid="{00000000-0005-0000-0000-0000B3000000}"/>
    <cellStyle name="xl68" xfId="182" xr:uid="{00000000-0005-0000-0000-0000B4000000}"/>
    <cellStyle name="xl69" xfId="183" xr:uid="{00000000-0005-0000-0000-0000B5000000}"/>
    <cellStyle name="xl70" xfId="184" xr:uid="{00000000-0005-0000-0000-0000B6000000}"/>
    <cellStyle name="xl71" xfId="185" xr:uid="{00000000-0005-0000-0000-0000B7000000}"/>
    <cellStyle name="xl72" xfId="186" xr:uid="{00000000-0005-0000-0000-0000B8000000}"/>
    <cellStyle name="xl73" xfId="187" xr:uid="{00000000-0005-0000-0000-0000B9000000}"/>
    <cellStyle name="xl74" xfId="188" xr:uid="{00000000-0005-0000-0000-0000BA000000}"/>
    <cellStyle name="xl75" xfId="189" xr:uid="{00000000-0005-0000-0000-0000BB000000}"/>
    <cellStyle name="xl76" xfId="190" xr:uid="{00000000-0005-0000-0000-0000BC000000}"/>
    <cellStyle name="xl77" xfId="191" xr:uid="{00000000-0005-0000-0000-0000BD000000}"/>
    <cellStyle name="xl78" xfId="192" xr:uid="{00000000-0005-0000-0000-0000BE000000}"/>
    <cellStyle name="xl79" xfId="193" xr:uid="{00000000-0005-0000-0000-0000BF000000}"/>
    <cellStyle name="xl80" xfId="194" xr:uid="{00000000-0005-0000-0000-0000C0000000}"/>
    <cellStyle name="xl81" xfId="195" xr:uid="{00000000-0005-0000-0000-0000C1000000}"/>
    <cellStyle name="xl82" xfId="196" xr:uid="{00000000-0005-0000-0000-0000C2000000}"/>
    <cellStyle name="xl83" xfId="197" xr:uid="{00000000-0005-0000-0000-0000C3000000}"/>
    <cellStyle name="xl84" xfId="198" xr:uid="{00000000-0005-0000-0000-0000C4000000}"/>
    <cellStyle name="xl85" xfId="199" xr:uid="{00000000-0005-0000-0000-0000C5000000}"/>
    <cellStyle name="xl86" xfId="200" xr:uid="{00000000-0005-0000-0000-0000C6000000}"/>
    <cellStyle name="xl87" xfId="201" xr:uid="{00000000-0005-0000-0000-0000C7000000}"/>
    <cellStyle name="xl88" xfId="202" xr:uid="{00000000-0005-0000-0000-0000C8000000}"/>
    <cellStyle name="xl89" xfId="203" xr:uid="{00000000-0005-0000-0000-0000C9000000}"/>
    <cellStyle name="xl90" xfId="204" xr:uid="{00000000-0005-0000-0000-0000CA000000}"/>
    <cellStyle name="xl91" xfId="205" xr:uid="{00000000-0005-0000-0000-0000CB000000}"/>
    <cellStyle name="xl92" xfId="206" xr:uid="{00000000-0005-0000-0000-0000CC000000}"/>
    <cellStyle name="xl93" xfId="207" xr:uid="{00000000-0005-0000-0000-0000CD000000}"/>
    <cellStyle name="xl94" xfId="208" xr:uid="{00000000-0005-0000-0000-0000CE000000}"/>
    <cellStyle name="xl95" xfId="209" xr:uid="{00000000-0005-0000-0000-0000CF000000}"/>
    <cellStyle name="xl96" xfId="210" xr:uid="{00000000-0005-0000-0000-0000D0000000}"/>
    <cellStyle name="xl97" xfId="211" xr:uid="{00000000-0005-0000-0000-0000D1000000}"/>
    <cellStyle name="xl98" xfId="212" xr:uid="{00000000-0005-0000-0000-0000D2000000}"/>
    <cellStyle name="xl99" xfId="213" xr:uid="{00000000-0005-0000-0000-0000D3000000}"/>
    <cellStyle name="Обычный" xfId="0" builtinId="0"/>
    <cellStyle name="Обычный 2" xfId="214" xr:uid="{00000000-0005-0000-0000-0000D5000000}"/>
    <cellStyle name="Стиль 1" xfId="1" xr:uid="{00000000-0005-0000-0000-0000D6000000}"/>
  </cellStyles>
  <dxfs count="1"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27"/>
  </sheetPr>
  <dimension ref="A1:L42"/>
  <sheetViews>
    <sheetView tabSelected="1" view="pageBreakPreview" zoomScale="90" zoomScaleNormal="100" zoomScaleSheetLayoutView="9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I7" sqref="I7"/>
    </sheetView>
  </sheetViews>
  <sheetFormatPr defaultColWidth="9.140625" defaultRowHeight="12.75" x14ac:dyDescent="0.2"/>
  <cols>
    <col min="1" max="1" width="19.7109375" style="12" customWidth="1"/>
    <col min="2" max="2" width="28.42578125" style="3" customWidth="1"/>
    <col min="3" max="3" width="16.42578125" style="3" customWidth="1"/>
    <col min="4" max="4" width="15.28515625" style="3" customWidth="1"/>
    <col min="5" max="6" width="11.42578125" style="3" customWidth="1"/>
    <col min="7" max="7" width="13.7109375" style="11" customWidth="1"/>
    <col min="8" max="12" width="9.140625" style="2"/>
    <col min="13" max="16384" width="9.140625" style="3"/>
  </cols>
  <sheetData>
    <row r="1" spans="1:12" ht="15" x14ac:dyDescent="0.25">
      <c r="A1" s="13"/>
      <c r="B1" s="1"/>
      <c r="C1" s="78" t="s">
        <v>29</v>
      </c>
      <c r="D1" s="78"/>
      <c r="E1" s="78"/>
      <c r="F1" s="78"/>
      <c r="G1" s="78"/>
    </row>
    <row r="2" spans="1:12" ht="15" x14ac:dyDescent="0.25">
      <c r="A2" s="13"/>
      <c r="B2" s="1"/>
      <c r="C2" s="79" t="s">
        <v>75</v>
      </c>
      <c r="D2" s="79"/>
      <c r="E2" s="79"/>
      <c r="F2" s="79"/>
      <c r="G2" s="79"/>
    </row>
    <row r="3" spans="1:12" ht="27" customHeight="1" x14ac:dyDescent="0.25">
      <c r="A3" s="13"/>
      <c r="B3" s="1"/>
      <c r="C3" s="79"/>
      <c r="D3" s="79"/>
      <c r="E3" s="79"/>
      <c r="F3" s="79"/>
      <c r="G3" s="79"/>
    </row>
    <row r="4" spans="1:12" ht="60.75" customHeight="1" x14ac:dyDescent="0.25">
      <c r="A4" s="13"/>
      <c r="B4" s="1"/>
      <c r="C4" s="79"/>
      <c r="D4" s="79"/>
      <c r="E4" s="79"/>
      <c r="F4" s="79"/>
      <c r="G4" s="79"/>
    </row>
    <row r="5" spans="1:12" ht="32.25" customHeight="1" x14ac:dyDescent="0.25">
      <c r="A5" s="13"/>
      <c r="B5" s="14"/>
      <c r="C5" s="78"/>
      <c r="D5" s="78"/>
      <c r="E5" s="78"/>
      <c r="F5" s="78"/>
      <c r="G5" s="78"/>
    </row>
    <row r="6" spans="1:12" ht="64.5" customHeight="1" x14ac:dyDescent="0.25">
      <c r="A6" s="77" t="s">
        <v>76</v>
      </c>
      <c r="B6" s="77"/>
      <c r="C6" s="77"/>
      <c r="D6" s="77"/>
      <c r="E6" s="77"/>
      <c r="F6" s="77"/>
      <c r="G6" s="77"/>
    </row>
    <row r="7" spans="1:12" ht="15.75" customHeight="1" x14ac:dyDescent="0.25">
      <c r="A7" s="15"/>
      <c r="B7" s="16"/>
      <c r="C7" s="17"/>
      <c r="D7" s="17"/>
      <c r="E7" s="13"/>
      <c r="F7" s="13"/>
      <c r="G7" s="18" t="s">
        <v>0</v>
      </c>
    </row>
    <row r="8" spans="1:12" ht="108" customHeight="1" x14ac:dyDescent="0.2">
      <c r="A8" s="19" t="s">
        <v>1</v>
      </c>
      <c r="B8" s="19" t="s">
        <v>2</v>
      </c>
      <c r="C8" s="20" t="s">
        <v>79</v>
      </c>
      <c r="D8" s="20" t="s">
        <v>58</v>
      </c>
      <c r="E8" s="20" t="s">
        <v>3</v>
      </c>
      <c r="F8" s="20" t="s">
        <v>52</v>
      </c>
      <c r="G8" s="20" t="s">
        <v>53</v>
      </c>
    </row>
    <row r="9" spans="1:12" x14ac:dyDescent="0.2">
      <c r="A9" s="21">
        <v>1</v>
      </c>
      <c r="B9" s="21">
        <v>2</v>
      </c>
      <c r="C9" s="21" t="s">
        <v>4</v>
      </c>
      <c r="D9" s="21"/>
      <c r="E9" s="21" t="s">
        <v>5</v>
      </c>
      <c r="F9" s="21"/>
      <c r="G9" s="21" t="s">
        <v>6</v>
      </c>
    </row>
    <row r="10" spans="1:12" s="4" customFormat="1" x14ac:dyDescent="0.2">
      <c r="A10" s="22" t="s">
        <v>7</v>
      </c>
      <c r="B10" s="23" t="s">
        <v>8</v>
      </c>
      <c r="C10" s="24">
        <f>C11+C24</f>
        <v>2444</v>
      </c>
      <c r="D10" s="24">
        <f>C10</f>
        <v>2444</v>
      </c>
      <c r="E10" s="24">
        <f>E11+E24</f>
        <v>2508.1000000000004</v>
      </c>
      <c r="F10" s="24">
        <f>E10/C10*100</f>
        <v>102.6227495908347</v>
      </c>
      <c r="G10" s="24">
        <f>F10</f>
        <v>102.6227495908347</v>
      </c>
      <c r="H10" s="2"/>
      <c r="I10" s="2"/>
      <c r="J10" s="2"/>
      <c r="K10" s="2"/>
      <c r="L10" s="2"/>
    </row>
    <row r="11" spans="1:12" s="4" customFormat="1" ht="27" customHeight="1" x14ac:dyDescent="0.2">
      <c r="A11" s="22" t="s">
        <v>9</v>
      </c>
      <c r="B11" s="41" t="s">
        <v>10</v>
      </c>
      <c r="C11" s="24">
        <f>C12+C16</f>
        <v>470.2</v>
      </c>
      <c r="D11" s="24">
        <f t="shared" ref="D11:D41" si="0">C11</f>
        <v>470.2</v>
      </c>
      <c r="E11" s="24">
        <f>E12+E16</f>
        <v>534.30000000000007</v>
      </c>
      <c r="F11" s="24">
        <f>E11/C11*100</f>
        <v>113.63249680986816</v>
      </c>
      <c r="G11" s="24">
        <f t="shared" ref="G11" si="1">IF(C11=0,"-",IF(C11&lt;0,"-",IF(E11&lt;0,"-",IF(E11/C11&gt;2,"в "&amp;ROUND(E11/C11,1)&amp;" раза",E11/C11*100))))</f>
        <v>113.63249680986816</v>
      </c>
      <c r="H11" s="2"/>
      <c r="I11" s="2"/>
      <c r="J11" s="2"/>
      <c r="K11" s="2"/>
      <c r="L11" s="2"/>
    </row>
    <row r="12" spans="1:12" s="4" customFormat="1" ht="25.5" x14ac:dyDescent="0.2">
      <c r="A12" s="57" t="s">
        <v>11</v>
      </c>
      <c r="B12" s="58" t="s">
        <v>12</v>
      </c>
      <c r="C12" s="59">
        <f>C13</f>
        <v>30.8</v>
      </c>
      <c r="D12" s="59">
        <f t="shared" si="0"/>
        <v>30.8</v>
      </c>
      <c r="E12" s="59">
        <f>E13</f>
        <v>20.2</v>
      </c>
      <c r="F12" s="59">
        <f>E12/C12*100</f>
        <v>65.584415584415581</v>
      </c>
      <c r="G12" s="59">
        <v>95</v>
      </c>
      <c r="H12" s="2"/>
      <c r="I12" s="2"/>
      <c r="J12" s="2"/>
      <c r="K12" s="2"/>
      <c r="L12" s="2"/>
    </row>
    <row r="13" spans="1:12" s="4" customFormat="1" x14ac:dyDescent="0.2">
      <c r="A13" s="60" t="s">
        <v>13</v>
      </c>
      <c r="B13" s="61" t="s">
        <v>14</v>
      </c>
      <c r="C13" s="62">
        <f>C14</f>
        <v>30.8</v>
      </c>
      <c r="D13" s="62">
        <f t="shared" si="0"/>
        <v>30.8</v>
      </c>
      <c r="E13" s="62">
        <f>E14+E15</f>
        <v>20.2</v>
      </c>
      <c r="F13" s="62">
        <f>E13/C13*100</f>
        <v>65.584415584415581</v>
      </c>
      <c r="G13" s="62">
        <f t="shared" ref="G13:G23" si="2">IF(C13=0,"-",IF(C13&lt;0,"-",IF(E13&lt;0,"-",IF(E13/C13&gt;2,"в "&amp;ROUND(E13/C13,1)&amp;" раза",E13/C13*100))))</f>
        <v>65.584415584415581</v>
      </c>
      <c r="H13" s="2"/>
      <c r="I13" s="2"/>
      <c r="J13" s="2"/>
      <c r="K13" s="2"/>
      <c r="L13" s="2"/>
    </row>
    <row r="14" spans="1:12" s="4" customFormat="1" ht="164.25" customHeight="1" x14ac:dyDescent="0.2">
      <c r="A14" s="25" t="s">
        <v>65</v>
      </c>
      <c r="B14" s="42" t="s">
        <v>66</v>
      </c>
      <c r="C14" s="26">
        <v>30.8</v>
      </c>
      <c r="D14" s="28">
        <f t="shared" si="0"/>
        <v>30.8</v>
      </c>
      <c r="E14" s="26">
        <v>20.2</v>
      </c>
      <c r="F14" s="26">
        <f>E14/C14*100</f>
        <v>65.584415584415581</v>
      </c>
      <c r="G14" s="26">
        <f t="shared" si="2"/>
        <v>65.584415584415581</v>
      </c>
      <c r="H14" s="2"/>
      <c r="I14" s="2"/>
      <c r="J14" s="2"/>
      <c r="K14" s="2"/>
      <c r="L14" s="2"/>
    </row>
    <row r="15" spans="1:12" s="4" customFormat="1" ht="131.25" customHeight="1" x14ac:dyDescent="0.2">
      <c r="A15" s="27" t="s">
        <v>67</v>
      </c>
      <c r="B15" s="43" t="s">
        <v>68</v>
      </c>
      <c r="C15" s="28"/>
      <c r="D15" s="28">
        <f t="shared" si="0"/>
        <v>0</v>
      </c>
      <c r="E15" s="28"/>
      <c r="F15" s="28"/>
      <c r="G15" s="28" t="str">
        <f t="shared" si="2"/>
        <v>-</v>
      </c>
      <c r="H15" s="2"/>
      <c r="I15" s="2"/>
      <c r="J15" s="2"/>
      <c r="K15" s="2"/>
      <c r="L15" s="2"/>
    </row>
    <row r="16" spans="1:12" s="4" customFormat="1" x14ac:dyDescent="0.2">
      <c r="A16" s="63" t="s">
        <v>30</v>
      </c>
      <c r="B16" s="64" t="s">
        <v>31</v>
      </c>
      <c r="C16" s="65">
        <f>C17+C19</f>
        <v>439.4</v>
      </c>
      <c r="D16" s="65">
        <f t="shared" si="0"/>
        <v>439.4</v>
      </c>
      <c r="E16" s="65">
        <f>E17+E19</f>
        <v>514.1</v>
      </c>
      <c r="F16" s="65">
        <f>E15:E16/C16*100</f>
        <v>117.00045516613564</v>
      </c>
      <c r="G16" s="65">
        <f t="shared" si="2"/>
        <v>117.00045516613564</v>
      </c>
      <c r="H16" s="2"/>
      <c r="I16" s="2"/>
      <c r="J16" s="2"/>
      <c r="K16" s="2"/>
      <c r="L16" s="2"/>
    </row>
    <row r="17" spans="1:12" s="4" customFormat="1" ht="30.75" customHeight="1" x14ac:dyDescent="0.2">
      <c r="A17" s="68" t="s">
        <v>32</v>
      </c>
      <c r="B17" s="69" t="s">
        <v>33</v>
      </c>
      <c r="C17" s="62">
        <f>C18</f>
        <v>77.5</v>
      </c>
      <c r="D17" s="62">
        <f t="shared" si="0"/>
        <v>77.5</v>
      </c>
      <c r="E17" s="62">
        <f>E18</f>
        <v>51.8</v>
      </c>
      <c r="F17" s="62">
        <f>E17/C17*100</f>
        <v>66.838709677419345</v>
      </c>
      <c r="G17" s="62">
        <f t="shared" si="2"/>
        <v>66.838709677419345</v>
      </c>
      <c r="H17" s="2"/>
      <c r="I17" s="2"/>
      <c r="J17" s="2"/>
      <c r="K17" s="2"/>
      <c r="L17" s="2"/>
    </row>
    <row r="18" spans="1:12" s="4" customFormat="1" ht="129" customHeight="1" x14ac:dyDescent="0.2">
      <c r="A18" s="29" t="s">
        <v>69</v>
      </c>
      <c r="B18" s="47" t="s">
        <v>72</v>
      </c>
      <c r="C18" s="28">
        <v>77.5</v>
      </c>
      <c r="D18" s="28">
        <f t="shared" si="0"/>
        <v>77.5</v>
      </c>
      <c r="E18" s="28">
        <v>51.8</v>
      </c>
      <c r="F18" s="28">
        <f>E18/C18*100</f>
        <v>66.838709677419345</v>
      </c>
      <c r="G18" s="28">
        <f t="shared" si="2"/>
        <v>66.838709677419345</v>
      </c>
      <c r="H18" s="2"/>
      <c r="I18" s="2"/>
      <c r="J18" s="2"/>
      <c r="K18" s="2"/>
      <c r="L18" s="2"/>
    </row>
    <row r="19" spans="1:12" s="4" customFormat="1" ht="17.25" customHeight="1" x14ac:dyDescent="0.2">
      <c r="A19" s="66" t="s">
        <v>34</v>
      </c>
      <c r="B19" s="67" t="s">
        <v>35</v>
      </c>
      <c r="C19" s="62">
        <f>C21+C23</f>
        <v>361.9</v>
      </c>
      <c r="D19" s="62">
        <f t="shared" si="0"/>
        <v>361.9</v>
      </c>
      <c r="E19" s="62">
        <f>E21+E23</f>
        <v>462.3</v>
      </c>
      <c r="F19" s="62">
        <f>E19/C19*100</f>
        <v>127.74247029566179</v>
      </c>
      <c r="G19" s="62">
        <f t="shared" si="2"/>
        <v>127.74247029566179</v>
      </c>
      <c r="H19" s="2"/>
      <c r="I19" s="2"/>
      <c r="J19" s="2"/>
      <c r="K19" s="2"/>
      <c r="L19" s="2"/>
    </row>
    <row r="20" spans="1:12" s="4" customFormat="1" ht="21" customHeight="1" x14ac:dyDescent="0.2">
      <c r="A20" s="45" t="s">
        <v>59</v>
      </c>
      <c r="B20" s="44" t="s">
        <v>60</v>
      </c>
      <c r="C20" s="31">
        <f>C21</f>
        <v>162.80000000000001</v>
      </c>
      <c r="D20" s="31">
        <f>D21</f>
        <v>162.80000000000001</v>
      </c>
      <c r="E20" s="31">
        <f>E21</f>
        <v>188.7</v>
      </c>
      <c r="F20" s="31">
        <f>F21</f>
        <v>115.90909090909089</v>
      </c>
      <c r="G20" s="31">
        <f>G21</f>
        <v>115.90909090909089</v>
      </c>
      <c r="H20" s="2"/>
      <c r="I20" s="2"/>
      <c r="J20" s="2"/>
      <c r="K20" s="2"/>
      <c r="L20" s="2"/>
    </row>
    <row r="21" spans="1:12" s="4" customFormat="1" ht="99.75" customHeight="1" x14ac:dyDescent="0.2">
      <c r="A21" s="29" t="s">
        <v>70</v>
      </c>
      <c r="B21" s="47" t="s">
        <v>73</v>
      </c>
      <c r="C21" s="28">
        <v>162.80000000000001</v>
      </c>
      <c r="D21" s="28">
        <f t="shared" si="0"/>
        <v>162.80000000000001</v>
      </c>
      <c r="E21" s="28">
        <v>188.7</v>
      </c>
      <c r="F21" s="28">
        <f>E21/C21*100</f>
        <v>115.90909090909089</v>
      </c>
      <c r="G21" s="30">
        <f t="shared" si="2"/>
        <v>115.90909090909089</v>
      </c>
      <c r="H21" s="2"/>
      <c r="I21" s="2"/>
      <c r="J21" s="2"/>
      <c r="K21" s="2"/>
      <c r="L21" s="2"/>
    </row>
    <row r="22" spans="1:12" s="4" customFormat="1" ht="24.75" customHeight="1" x14ac:dyDescent="0.2">
      <c r="A22" s="45" t="s">
        <v>61</v>
      </c>
      <c r="B22" s="44" t="s">
        <v>62</v>
      </c>
      <c r="C22" s="31">
        <f>C23</f>
        <v>199.1</v>
      </c>
      <c r="D22" s="31">
        <f>D23</f>
        <v>199.1</v>
      </c>
      <c r="E22" s="31">
        <f>E23</f>
        <v>273.60000000000002</v>
      </c>
      <c r="F22" s="31">
        <f>F23</f>
        <v>137.41838272225013</v>
      </c>
      <c r="G22" s="46">
        <f>G23</f>
        <v>137.41838272225013</v>
      </c>
      <c r="H22" s="2"/>
      <c r="I22" s="2"/>
      <c r="J22" s="2"/>
      <c r="K22" s="2"/>
      <c r="L22" s="2"/>
    </row>
    <row r="23" spans="1:12" s="4" customFormat="1" ht="112.5" customHeight="1" x14ac:dyDescent="0.2">
      <c r="A23" s="29" t="s">
        <v>71</v>
      </c>
      <c r="B23" s="47" t="s">
        <v>74</v>
      </c>
      <c r="C23" s="28">
        <v>199.1</v>
      </c>
      <c r="D23" s="28">
        <f t="shared" si="0"/>
        <v>199.1</v>
      </c>
      <c r="E23" s="28">
        <v>273.60000000000002</v>
      </c>
      <c r="F23" s="28">
        <f>E23/D23*100</f>
        <v>137.41838272225013</v>
      </c>
      <c r="G23" s="28">
        <f t="shared" si="2"/>
        <v>137.41838272225013</v>
      </c>
      <c r="H23" s="2"/>
      <c r="I23" s="2"/>
      <c r="J23" s="2"/>
      <c r="K23" s="2"/>
      <c r="L23" s="2"/>
    </row>
    <row r="24" spans="1:12" s="6" customFormat="1" ht="38.25" x14ac:dyDescent="0.2">
      <c r="A24" s="48" t="s">
        <v>15</v>
      </c>
      <c r="B24" s="51" t="s">
        <v>16</v>
      </c>
      <c r="C24" s="49">
        <f>C25+C30+C33+C38</f>
        <v>1973.8000000000002</v>
      </c>
      <c r="D24" s="50">
        <f t="shared" si="0"/>
        <v>1973.8000000000002</v>
      </c>
      <c r="E24" s="49">
        <f>E25+E30+E33+E38</f>
        <v>1973.8000000000002</v>
      </c>
      <c r="F24" s="49">
        <f t="shared" ref="F24:F40" si="3">G24</f>
        <v>100</v>
      </c>
      <c r="G24" s="49">
        <f t="shared" ref="G24:G30" si="4">IF(C24=0,"-",IF(C24&lt;0,"-",IF(E24&lt;0,"-",IF(E24/C24&gt;2,"в "&amp;ROUND(E24/C24,1)&amp;" раза",E24/C24*100))))</f>
        <v>100</v>
      </c>
      <c r="H24" s="5"/>
      <c r="I24" s="5"/>
      <c r="J24" s="5"/>
      <c r="K24" s="5"/>
      <c r="L24" s="5"/>
    </row>
    <row r="25" spans="1:12" s="6" customFormat="1" ht="38.25" customHeight="1" x14ac:dyDescent="0.2">
      <c r="A25" s="70" t="s">
        <v>17</v>
      </c>
      <c r="B25" s="71" t="s">
        <v>18</v>
      </c>
      <c r="C25" s="72">
        <f>C28+C26</f>
        <v>820.80000000000007</v>
      </c>
      <c r="D25" s="73">
        <f t="shared" si="0"/>
        <v>820.80000000000007</v>
      </c>
      <c r="E25" s="72">
        <f>E28+E26</f>
        <v>820.80000000000007</v>
      </c>
      <c r="F25" s="72">
        <f t="shared" si="3"/>
        <v>100</v>
      </c>
      <c r="G25" s="72">
        <f t="shared" si="4"/>
        <v>100</v>
      </c>
      <c r="H25" s="5"/>
      <c r="I25" s="5"/>
      <c r="J25" s="5"/>
      <c r="K25" s="5"/>
      <c r="L25" s="5"/>
    </row>
    <row r="26" spans="1:12" s="6" customFormat="1" ht="35.25" customHeight="1" x14ac:dyDescent="0.2">
      <c r="A26" s="32" t="s">
        <v>63</v>
      </c>
      <c r="B26" s="52" t="s">
        <v>44</v>
      </c>
      <c r="C26" s="33">
        <f>C27</f>
        <v>734.2</v>
      </c>
      <c r="D26" s="31">
        <f t="shared" si="0"/>
        <v>734.2</v>
      </c>
      <c r="E26" s="33">
        <f>E27</f>
        <v>734.2</v>
      </c>
      <c r="F26" s="33">
        <f t="shared" si="3"/>
        <v>100</v>
      </c>
      <c r="G26" s="33">
        <f>G27</f>
        <v>100</v>
      </c>
      <c r="H26" s="5"/>
      <c r="I26" s="5"/>
      <c r="J26" s="5"/>
      <c r="K26" s="5"/>
      <c r="L26" s="5"/>
    </row>
    <row r="27" spans="1:12" s="6" customFormat="1" ht="63.75" x14ac:dyDescent="0.2">
      <c r="A27" s="34" t="s">
        <v>64</v>
      </c>
      <c r="B27" s="53" t="s">
        <v>45</v>
      </c>
      <c r="C27" s="35">
        <v>734.2</v>
      </c>
      <c r="D27" s="28">
        <f t="shared" si="0"/>
        <v>734.2</v>
      </c>
      <c r="E27" s="35">
        <v>734.2</v>
      </c>
      <c r="F27" s="35">
        <f t="shared" si="3"/>
        <v>100</v>
      </c>
      <c r="G27" s="35">
        <v>100</v>
      </c>
      <c r="H27" s="5"/>
      <c r="I27" s="5"/>
      <c r="J27" s="5"/>
      <c r="K27" s="5"/>
      <c r="L27" s="5"/>
    </row>
    <row r="28" spans="1:12" s="8" customFormat="1" ht="39.75" customHeight="1" x14ac:dyDescent="0.2">
      <c r="A28" s="36" t="s">
        <v>23</v>
      </c>
      <c r="B28" s="54" t="s">
        <v>54</v>
      </c>
      <c r="C28" s="33">
        <f>C29</f>
        <v>86.6</v>
      </c>
      <c r="D28" s="31">
        <f t="shared" si="0"/>
        <v>86.6</v>
      </c>
      <c r="E28" s="33">
        <f>E29</f>
        <v>86.6</v>
      </c>
      <c r="F28" s="33">
        <f t="shared" si="3"/>
        <v>100</v>
      </c>
      <c r="G28" s="33">
        <f t="shared" si="4"/>
        <v>100</v>
      </c>
      <c r="H28" s="7"/>
      <c r="I28" s="7"/>
      <c r="J28" s="7"/>
      <c r="K28" s="7"/>
      <c r="L28" s="7"/>
    </row>
    <row r="29" spans="1:12" ht="51" x14ac:dyDescent="0.2">
      <c r="A29" s="37" t="s">
        <v>36</v>
      </c>
      <c r="B29" s="38" t="s">
        <v>55</v>
      </c>
      <c r="C29" s="35">
        <v>86.6</v>
      </c>
      <c r="D29" s="28">
        <f t="shared" si="0"/>
        <v>86.6</v>
      </c>
      <c r="E29" s="35">
        <v>86.6</v>
      </c>
      <c r="F29" s="35">
        <f t="shared" si="3"/>
        <v>100</v>
      </c>
      <c r="G29" s="35">
        <f t="shared" si="4"/>
        <v>100</v>
      </c>
    </row>
    <row r="30" spans="1:12" ht="42" customHeight="1" x14ac:dyDescent="0.2">
      <c r="A30" s="74" t="s">
        <v>24</v>
      </c>
      <c r="B30" s="75" t="s">
        <v>19</v>
      </c>
      <c r="C30" s="72">
        <f>C31</f>
        <v>250</v>
      </c>
      <c r="D30" s="73">
        <f t="shared" si="0"/>
        <v>250</v>
      </c>
      <c r="E30" s="72">
        <f>E31</f>
        <v>250</v>
      </c>
      <c r="F30" s="72">
        <f t="shared" si="3"/>
        <v>100</v>
      </c>
      <c r="G30" s="72">
        <f t="shared" si="4"/>
        <v>100</v>
      </c>
    </row>
    <row r="31" spans="1:12" x14ac:dyDescent="0.2">
      <c r="A31" s="39" t="s">
        <v>25</v>
      </c>
      <c r="B31" s="40" t="s">
        <v>20</v>
      </c>
      <c r="C31" s="33">
        <f>C32</f>
        <v>250</v>
      </c>
      <c r="D31" s="31">
        <f t="shared" si="0"/>
        <v>250</v>
      </c>
      <c r="E31" s="33">
        <f>E32</f>
        <v>250</v>
      </c>
      <c r="F31" s="33">
        <f t="shared" si="3"/>
        <v>100</v>
      </c>
      <c r="G31" s="33">
        <f t="shared" ref="G31" si="5">IF(C31=0,"-",IF(C31&lt;0,"-",IF(E31&lt;0,"-",IF(E31/C31&gt;2,"в "&amp;ROUND(E31/C31,1)&amp;" раза",E31/C31*100))))</f>
        <v>100</v>
      </c>
    </row>
    <row r="32" spans="1:12" ht="25.5" x14ac:dyDescent="0.2">
      <c r="A32" s="37" t="s">
        <v>37</v>
      </c>
      <c r="B32" s="55" t="s">
        <v>46</v>
      </c>
      <c r="C32" s="35">
        <v>250</v>
      </c>
      <c r="D32" s="28">
        <f t="shared" si="0"/>
        <v>250</v>
      </c>
      <c r="E32" s="35">
        <v>250</v>
      </c>
      <c r="F32" s="35">
        <f t="shared" si="3"/>
        <v>100</v>
      </c>
      <c r="G32" s="28">
        <f t="shared" ref="G32:G34" si="6">IF(C32=0,"-",IF(C32&lt;0,"-",IF(E32&lt;0,"-",IF(E32/C32&gt;2,"в "&amp;ROUND(E32/C32,1)&amp;" раза",E32/C32*100))))</f>
        <v>100</v>
      </c>
    </row>
    <row r="33" spans="1:12" ht="38.25" x14ac:dyDescent="0.2">
      <c r="A33" s="74" t="s">
        <v>26</v>
      </c>
      <c r="B33" s="76" t="s">
        <v>21</v>
      </c>
      <c r="C33" s="72">
        <f>C34+C36</f>
        <v>160.4</v>
      </c>
      <c r="D33" s="73">
        <f t="shared" si="0"/>
        <v>160.4</v>
      </c>
      <c r="E33" s="72">
        <f>E34+E36</f>
        <v>160.4</v>
      </c>
      <c r="F33" s="72">
        <f t="shared" si="3"/>
        <v>100</v>
      </c>
      <c r="G33" s="73">
        <f t="shared" si="6"/>
        <v>100</v>
      </c>
    </row>
    <row r="34" spans="1:12" ht="54" customHeight="1" x14ac:dyDescent="0.2">
      <c r="A34" s="39" t="s">
        <v>27</v>
      </c>
      <c r="B34" s="56" t="s">
        <v>56</v>
      </c>
      <c r="C34" s="33">
        <f>C35</f>
        <v>0.3</v>
      </c>
      <c r="D34" s="31">
        <f t="shared" si="0"/>
        <v>0.3</v>
      </c>
      <c r="E34" s="33">
        <f>E35</f>
        <v>0.3</v>
      </c>
      <c r="F34" s="33">
        <f t="shared" si="3"/>
        <v>100</v>
      </c>
      <c r="G34" s="33">
        <f t="shared" si="6"/>
        <v>100</v>
      </c>
    </row>
    <row r="35" spans="1:12" ht="54" customHeight="1" x14ac:dyDescent="0.2">
      <c r="A35" s="37" t="s">
        <v>38</v>
      </c>
      <c r="B35" s="38" t="s">
        <v>57</v>
      </c>
      <c r="C35" s="35">
        <v>0.3</v>
      </c>
      <c r="D35" s="28">
        <f t="shared" si="0"/>
        <v>0.3</v>
      </c>
      <c r="E35" s="35">
        <v>0.3</v>
      </c>
      <c r="F35" s="35">
        <f t="shared" si="3"/>
        <v>100</v>
      </c>
      <c r="G35" s="28">
        <f t="shared" ref="G35:G36" si="7">IF(C35=0,"-",IF(C35&lt;0,"-",IF(E35&lt;0,"-",IF(E35/C35&gt;2,"в "&amp;ROUND(E35/C35,1)&amp;" раза",E35/C35*100))))</f>
        <v>100</v>
      </c>
    </row>
    <row r="36" spans="1:12" ht="76.5" customHeight="1" x14ac:dyDescent="0.2">
      <c r="A36" s="39" t="s">
        <v>40</v>
      </c>
      <c r="B36" s="40" t="s">
        <v>78</v>
      </c>
      <c r="C36" s="33">
        <f>C37</f>
        <v>160.1</v>
      </c>
      <c r="D36" s="31">
        <f t="shared" si="0"/>
        <v>160.1</v>
      </c>
      <c r="E36" s="33">
        <f>E37</f>
        <v>160.1</v>
      </c>
      <c r="F36" s="33">
        <f t="shared" si="3"/>
        <v>100</v>
      </c>
      <c r="G36" s="33">
        <f t="shared" si="7"/>
        <v>100</v>
      </c>
    </row>
    <row r="37" spans="1:12" s="10" customFormat="1" ht="90.75" customHeight="1" x14ac:dyDescent="0.2">
      <c r="A37" s="37" t="s">
        <v>39</v>
      </c>
      <c r="B37" s="38" t="s">
        <v>77</v>
      </c>
      <c r="C37" s="35">
        <v>160.1</v>
      </c>
      <c r="D37" s="28">
        <f t="shared" si="0"/>
        <v>160.1</v>
      </c>
      <c r="E37" s="35">
        <v>160.1</v>
      </c>
      <c r="F37" s="35">
        <f t="shared" si="3"/>
        <v>100</v>
      </c>
      <c r="G37" s="28">
        <f t="shared" ref="G37" si="8">IF(C37=0,"-",IF(C37&lt;0,"-",IF(E37&lt;0,"-",IF(E37/C37&gt;2,"в "&amp;ROUND(E37/C37,1)&amp;" раза",E37/C37*100))))</f>
        <v>100</v>
      </c>
      <c r="H37" s="9"/>
      <c r="I37" s="9"/>
      <c r="J37" s="9"/>
      <c r="K37" s="9"/>
      <c r="L37" s="9"/>
    </row>
    <row r="38" spans="1:12" ht="25.5" x14ac:dyDescent="0.2">
      <c r="A38" s="74" t="s">
        <v>28</v>
      </c>
      <c r="B38" s="76" t="s">
        <v>22</v>
      </c>
      <c r="C38" s="72">
        <f>C39+C41</f>
        <v>742.6</v>
      </c>
      <c r="D38" s="73">
        <f t="shared" si="0"/>
        <v>742.6</v>
      </c>
      <c r="E38" s="72">
        <f>E39+E41</f>
        <v>742.6</v>
      </c>
      <c r="F38" s="72">
        <f t="shared" si="3"/>
        <v>100</v>
      </c>
      <c r="G38" s="73">
        <f t="shared" ref="G38" si="9">IF(C38=0,"-",IF(C38&lt;0,"-",IF(E38&lt;0,"-",IF(E38/C38&gt;2,"в "&amp;ROUND(E38/C38,1)&amp;" раза",E38/C38*100))))</f>
        <v>100</v>
      </c>
    </row>
    <row r="39" spans="1:12" ht="102" x14ac:dyDescent="0.2">
      <c r="A39" s="39" t="s">
        <v>42</v>
      </c>
      <c r="B39" s="40" t="s">
        <v>43</v>
      </c>
      <c r="C39" s="33">
        <f>C40</f>
        <v>701.9</v>
      </c>
      <c r="D39" s="31">
        <f t="shared" si="0"/>
        <v>701.9</v>
      </c>
      <c r="E39" s="33">
        <f>E40</f>
        <v>701.9</v>
      </c>
      <c r="F39" s="33">
        <f t="shared" si="3"/>
        <v>100</v>
      </c>
      <c r="G39" s="33">
        <f t="shared" ref="G39" si="10">IF(C39=0,"-",IF(C39&lt;0,"-",IF(E39&lt;0,"-",IF(E39/C39&gt;2,"в "&amp;ROUND(E39/C39,1)&amp;" раза",E39/C39*100))))</f>
        <v>100</v>
      </c>
    </row>
    <row r="40" spans="1:12" ht="110.25" customHeight="1" x14ac:dyDescent="0.2">
      <c r="A40" s="37" t="s">
        <v>47</v>
      </c>
      <c r="B40" s="38" t="s">
        <v>41</v>
      </c>
      <c r="C40" s="35">
        <v>701.9</v>
      </c>
      <c r="D40" s="28">
        <f t="shared" si="0"/>
        <v>701.9</v>
      </c>
      <c r="E40" s="35">
        <v>701.9</v>
      </c>
      <c r="F40" s="35">
        <f t="shared" si="3"/>
        <v>100</v>
      </c>
      <c r="G40" s="35">
        <v>100</v>
      </c>
    </row>
    <row r="41" spans="1:12" ht="38.25" customHeight="1" x14ac:dyDescent="0.2">
      <c r="A41" s="39" t="s">
        <v>49</v>
      </c>
      <c r="B41" s="40" t="s">
        <v>50</v>
      </c>
      <c r="C41" s="33">
        <f>C42</f>
        <v>40.700000000000003</v>
      </c>
      <c r="D41" s="31">
        <f t="shared" si="0"/>
        <v>40.700000000000003</v>
      </c>
      <c r="E41" s="33">
        <f>E42</f>
        <v>40.700000000000003</v>
      </c>
      <c r="F41" s="33">
        <f>F42</f>
        <v>100</v>
      </c>
      <c r="G41" s="33">
        <f>G42</f>
        <v>100</v>
      </c>
    </row>
    <row r="42" spans="1:12" ht="38.25" customHeight="1" x14ac:dyDescent="0.2">
      <c r="A42" s="37" t="s">
        <v>48</v>
      </c>
      <c r="B42" s="38" t="s">
        <v>51</v>
      </c>
      <c r="C42" s="35">
        <v>40.700000000000003</v>
      </c>
      <c r="D42" s="28">
        <f>C42</f>
        <v>40.700000000000003</v>
      </c>
      <c r="E42" s="35">
        <v>40.700000000000003</v>
      </c>
      <c r="F42" s="35">
        <v>100</v>
      </c>
      <c r="G42" s="35">
        <v>100</v>
      </c>
    </row>
  </sheetData>
  <autoFilter ref="A9:L42" xr:uid="{00000000-0009-0000-0000-000000000000}"/>
  <mergeCells count="4">
    <mergeCell ref="A6:G6"/>
    <mergeCell ref="C1:G1"/>
    <mergeCell ref="C2:G4"/>
    <mergeCell ref="C5:G5"/>
  </mergeCells>
  <conditionalFormatting sqref="C1:D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80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Грачева</cp:lastModifiedBy>
  <cp:lastPrinted>2026-02-03T06:33:07Z</cp:lastPrinted>
  <dcterms:created xsi:type="dcterms:W3CDTF">2021-04-13T11:54:42Z</dcterms:created>
  <dcterms:modified xsi:type="dcterms:W3CDTF">2026-02-03T07:21:58Z</dcterms:modified>
</cp:coreProperties>
</file>