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Пушкино с с\Решение об исполнении 2025 год\"/>
    </mc:Choice>
  </mc:AlternateContent>
  <xr:revisionPtr revIDLastSave="0" documentId="13_ncr:1_{C2868DE5-BE3A-465F-BDFF-8357E6B0446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externalReferences>
    <externalReference r:id="rId2"/>
    <externalReference r:id="rId3"/>
  </externalReferences>
  <definedNames>
    <definedName name="_xlnm._FilterDatabase" localSheetId="0" hidden="1">'Приложение 2'!$A$13:$R$119</definedName>
    <definedName name="_xlnm.Print_Titles" localSheetId="0">'Приложение 2'!$13:$13</definedName>
    <definedName name="_xlnm.Print_Area" localSheetId="0">'Приложение 2'!$A$1:$N$119</definedName>
    <definedName name="Приложение_3" localSheetId="0">'Приложение 2'!$A$14:$J$119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4" i="1" l="1"/>
  <c r="N99" i="1"/>
  <c r="N100" i="1"/>
  <c r="N101" i="1"/>
  <c r="N102" i="1"/>
  <c r="M98" i="1"/>
  <c r="N98" i="1" s="1"/>
  <c r="M99" i="1"/>
  <c r="M100" i="1"/>
  <c r="M101" i="1"/>
  <c r="M102" i="1"/>
  <c r="N92" i="1"/>
  <c r="M92" i="1"/>
  <c r="N93" i="1"/>
  <c r="N94" i="1"/>
  <c r="N95" i="1"/>
  <c r="N96" i="1"/>
  <c r="N97" i="1"/>
  <c r="M93" i="1"/>
  <c r="M94" i="1"/>
  <c r="M95" i="1"/>
  <c r="M96" i="1"/>
  <c r="M97" i="1"/>
  <c r="N85" i="1"/>
  <c r="N86" i="1"/>
  <c r="N87" i="1"/>
  <c r="N88" i="1"/>
  <c r="N89" i="1"/>
  <c r="N90" i="1"/>
  <c r="M85" i="1"/>
  <c r="M86" i="1"/>
  <c r="M87" i="1"/>
  <c r="M88" i="1"/>
  <c r="M89" i="1"/>
  <c r="M90" i="1"/>
  <c r="N48" i="1"/>
  <c r="N49" i="1"/>
  <c r="M48" i="1"/>
  <c r="M49" i="1"/>
  <c r="N50" i="1"/>
  <c r="M50" i="1"/>
  <c r="N51" i="1"/>
  <c r="N52" i="1"/>
  <c r="N53" i="1"/>
  <c r="N54" i="1"/>
  <c r="M51" i="1"/>
  <c r="M52" i="1"/>
  <c r="M53" i="1"/>
  <c r="M54" i="1"/>
  <c r="N55" i="1"/>
  <c r="M55" i="1"/>
  <c r="N34" i="1"/>
  <c r="N35" i="1"/>
  <c r="M34" i="1"/>
  <c r="M35" i="1"/>
  <c r="N36" i="1"/>
  <c r="M36" i="1"/>
  <c r="N29" i="1"/>
  <c r="M29" i="1"/>
  <c r="N24" i="1"/>
  <c r="M24" i="1"/>
  <c r="L48" i="1"/>
  <c r="L49" i="1"/>
  <c r="L50" i="1"/>
  <c r="L51" i="1"/>
  <c r="L53" i="1"/>
  <c r="L54" i="1"/>
  <c r="L109" i="1"/>
  <c r="L92" i="1"/>
  <c r="L98" i="1"/>
  <c r="L99" i="1"/>
  <c r="L100" i="1"/>
  <c r="L101" i="1"/>
  <c r="L93" i="1"/>
  <c r="L94" i="1"/>
  <c r="L95" i="1"/>
  <c r="L96" i="1"/>
  <c r="K92" i="1"/>
  <c r="K98" i="1"/>
  <c r="K99" i="1"/>
  <c r="K100" i="1"/>
  <c r="K101" i="1"/>
  <c r="K102" i="1"/>
  <c r="K93" i="1"/>
  <c r="K94" i="1"/>
  <c r="K95" i="1"/>
  <c r="K96" i="1"/>
  <c r="K97" i="1"/>
  <c r="L72" i="1"/>
  <c r="L85" i="1"/>
  <c r="L86" i="1"/>
  <c r="L87" i="1"/>
  <c r="L88" i="1"/>
  <c r="L89" i="1"/>
  <c r="K50" i="1"/>
  <c r="K51" i="1"/>
  <c r="K52" i="1"/>
  <c r="K54" i="1"/>
  <c r="K49" i="1"/>
  <c r="K48" i="1" s="1"/>
  <c r="L35" i="1"/>
  <c r="L34" i="1" s="1"/>
  <c r="L24" i="1" s="1"/>
  <c r="J32" i="1"/>
  <c r="J103" i="1"/>
  <c r="A100" i="1"/>
  <c r="J101" i="1"/>
  <c r="J100" i="1" s="1"/>
  <c r="J99" i="1" s="1"/>
  <c r="J98" i="1" s="1"/>
  <c r="J96" i="1"/>
  <c r="J95" i="1" s="1"/>
  <c r="J94" i="1" s="1"/>
  <c r="K90" i="1"/>
  <c r="K89" i="1" s="1"/>
  <c r="K88" i="1" s="1"/>
  <c r="K87" i="1" s="1"/>
  <c r="K86" i="1" s="1"/>
  <c r="K85" i="1" s="1"/>
  <c r="J89" i="1"/>
  <c r="J88" i="1" s="1"/>
  <c r="J87" i="1" s="1"/>
  <c r="J86" i="1" s="1"/>
  <c r="J85" i="1" s="1"/>
  <c r="A55" i="1"/>
  <c r="A53" i="1"/>
  <c r="A52" i="1"/>
  <c r="J54" i="1"/>
  <c r="J52" i="1"/>
  <c r="J51" i="1" s="1"/>
  <c r="A34" i="1"/>
  <c r="J93" i="1" l="1"/>
  <c r="J92" i="1" s="1"/>
  <c r="J50" i="1"/>
  <c r="J49" i="1" s="1"/>
  <c r="J48" i="1" s="1"/>
  <c r="A36" i="1" l="1"/>
  <c r="K36" i="1"/>
  <c r="K35" i="1" s="1"/>
  <c r="K34" i="1" s="1"/>
  <c r="J35" i="1"/>
  <c r="J34" i="1" s="1"/>
  <c r="L30" i="1"/>
  <c r="A62" i="1" l="1"/>
  <c r="A27" i="1"/>
  <c r="A35" i="1" s="1"/>
  <c r="M41" i="1"/>
  <c r="M42" i="1"/>
  <c r="M43" i="1"/>
  <c r="M44" i="1"/>
  <c r="M45" i="1"/>
  <c r="M46" i="1"/>
  <c r="M47" i="1"/>
  <c r="M62" i="1"/>
  <c r="M64" i="1"/>
  <c r="M71" i="1"/>
  <c r="M78" i="1"/>
  <c r="M84" i="1"/>
  <c r="M119" i="1"/>
  <c r="K22" i="1"/>
  <c r="N22" i="1" s="1"/>
  <c r="M22" i="1" s="1"/>
  <c r="K28" i="1"/>
  <c r="M28" i="1" s="1"/>
  <c r="N28" i="1" s="1"/>
  <c r="K31" i="1"/>
  <c r="K33" i="1"/>
  <c r="M33" i="1" s="1"/>
  <c r="N33" i="1" s="1"/>
  <c r="K41" i="1"/>
  <c r="K47" i="1"/>
  <c r="K62" i="1"/>
  <c r="K64" i="1"/>
  <c r="K71" i="1"/>
  <c r="K78" i="1"/>
  <c r="K84" i="1"/>
  <c r="K108" i="1"/>
  <c r="M108" i="1" s="1"/>
  <c r="N108" i="1" s="1"/>
  <c r="K112" i="1"/>
  <c r="K119" i="1"/>
  <c r="N112" i="1" l="1"/>
  <c r="M112" i="1"/>
  <c r="N31" i="1"/>
  <c r="M31" i="1"/>
  <c r="N70" i="1"/>
  <c r="M70" i="1" s="1"/>
  <c r="N77" i="1"/>
  <c r="M77" i="1" s="1"/>
  <c r="L77" i="1"/>
  <c r="L76" i="1" s="1"/>
  <c r="L75" i="1" s="1"/>
  <c r="L74" i="1" s="1"/>
  <c r="L73" i="1" s="1"/>
  <c r="L70" i="1"/>
  <c r="L69" i="1" s="1"/>
  <c r="L68" i="1" s="1"/>
  <c r="L67" i="1" s="1"/>
  <c r="L66" i="1" s="1"/>
  <c r="L65" i="1" s="1"/>
  <c r="N69" i="1" l="1"/>
  <c r="N68" i="1" s="1"/>
  <c r="N76" i="1"/>
  <c r="M69" i="1" l="1"/>
  <c r="M68" i="1" s="1"/>
  <c r="M76" i="1"/>
  <c r="N75" i="1"/>
  <c r="J77" i="1"/>
  <c r="K77" i="1" s="1"/>
  <c r="J76" i="1" l="1"/>
  <c r="M75" i="1"/>
  <c r="N74" i="1"/>
  <c r="M74" i="1" l="1"/>
  <c r="N73" i="1"/>
  <c r="M73" i="1" s="1"/>
  <c r="K76" i="1"/>
  <c r="J75" i="1"/>
  <c r="J70" i="1"/>
  <c r="K75" i="1" l="1"/>
  <c r="J74" i="1"/>
  <c r="J69" i="1"/>
  <c r="K70" i="1"/>
  <c r="A24" i="1"/>
  <c r="N118" i="1"/>
  <c r="L118" i="1"/>
  <c r="L117" i="1" s="1"/>
  <c r="L116" i="1" s="1"/>
  <c r="L115" i="1" s="1"/>
  <c r="L114" i="1" s="1"/>
  <c r="L113" i="1" s="1"/>
  <c r="K69" i="1" l="1"/>
  <c r="J68" i="1"/>
  <c r="N67" i="1"/>
  <c r="K74" i="1"/>
  <c r="J73" i="1"/>
  <c r="K73" i="1" s="1"/>
  <c r="N117" i="1"/>
  <c r="M118" i="1"/>
  <c r="A112" i="1"/>
  <c r="N116" i="1" l="1"/>
  <c r="M117" i="1"/>
  <c r="M67" i="1"/>
  <c r="N66" i="1"/>
  <c r="J67" i="1"/>
  <c r="K68" i="1"/>
  <c r="J118" i="1"/>
  <c r="A64" i="1"/>
  <c r="A63" i="1"/>
  <c r="N40" i="1"/>
  <c r="N63" i="1"/>
  <c r="M63" i="1" s="1"/>
  <c r="N111" i="1"/>
  <c r="L111" i="1"/>
  <c r="L110" i="1" s="1"/>
  <c r="A70" i="1" l="1"/>
  <c r="A77" i="1" s="1"/>
  <c r="A71" i="1"/>
  <c r="A78" i="1" s="1"/>
  <c r="J66" i="1"/>
  <c r="J65" i="1" s="1"/>
  <c r="K67" i="1"/>
  <c r="J117" i="1"/>
  <c r="K118" i="1"/>
  <c r="N39" i="1"/>
  <c r="M40" i="1"/>
  <c r="N115" i="1"/>
  <c r="M116" i="1"/>
  <c r="M66" i="1"/>
  <c r="N65" i="1"/>
  <c r="M65" i="1" s="1"/>
  <c r="N110" i="1"/>
  <c r="M111" i="1"/>
  <c r="J107" i="1"/>
  <c r="J111" i="1"/>
  <c r="N38" i="1" l="1"/>
  <c r="M39" i="1"/>
  <c r="J106" i="1"/>
  <c r="K106" i="1" s="1"/>
  <c r="K107" i="1"/>
  <c r="J110" i="1"/>
  <c r="K111" i="1"/>
  <c r="J116" i="1"/>
  <c r="K117" i="1"/>
  <c r="K66" i="1"/>
  <c r="K65" i="1"/>
  <c r="N114" i="1"/>
  <c r="M115" i="1"/>
  <c r="N109" i="1"/>
  <c r="M109" i="1" s="1"/>
  <c r="M110" i="1"/>
  <c r="A84" i="1"/>
  <c r="A90" i="1" s="1"/>
  <c r="A97" i="1" s="1"/>
  <c r="A102" i="1" s="1"/>
  <c r="A83" i="1"/>
  <c r="A89" i="1" s="1"/>
  <c r="A96" i="1" s="1"/>
  <c r="A101" i="1" s="1"/>
  <c r="A44" i="1"/>
  <c r="A50" i="1" s="1"/>
  <c r="A43" i="1"/>
  <c r="A49" i="1" s="1"/>
  <c r="A59" i="1" l="1"/>
  <c r="A68" i="1" s="1"/>
  <c r="A58" i="1"/>
  <c r="A67" i="1" s="1"/>
  <c r="J115" i="1"/>
  <c r="K116" i="1"/>
  <c r="J109" i="1"/>
  <c r="K109" i="1" s="1"/>
  <c r="K110" i="1"/>
  <c r="N113" i="1"/>
  <c r="M113" i="1" s="1"/>
  <c r="M114" i="1"/>
  <c r="N37" i="1"/>
  <c r="M37" i="1" s="1"/>
  <c r="M38" i="1"/>
  <c r="A107" i="1"/>
  <c r="A111" i="1" s="1"/>
  <c r="N107" i="1"/>
  <c r="M107" i="1" s="1"/>
  <c r="L107" i="1"/>
  <c r="L63" i="1"/>
  <c r="A46" i="1"/>
  <c r="A54" i="1" s="1"/>
  <c r="A115" i="1" l="1"/>
  <c r="A74" i="1"/>
  <c r="A86" i="1" s="1"/>
  <c r="A98" i="1" s="1"/>
  <c r="A116" i="1"/>
  <c r="A75" i="1"/>
  <c r="A87" i="1" s="1"/>
  <c r="A99" i="1" s="1"/>
  <c r="J114" i="1"/>
  <c r="K115" i="1"/>
  <c r="N21" i="1"/>
  <c r="N27" i="1"/>
  <c r="N30" i="1"/>
  <c r="N32" i="1"/>
  <c r="M32" i="1" s="1"/>
  <c r="N61" i="1"/>
  <c r="N83" i="1"/>
  <c r="N106" i="1"/>
  <c r="L61" i="1"/>
  <c r="L60" i="1" s="1"/>
  <c r="L59" i="1" s="1"/>
  <c r="J61" i="1"/>
  <c r="K61" i="1" s="1"/>
  <c r="J46" i="1"/>
  <c r="A61" i="1"/>
  <c r="N105" i="1" l="1"/>
  <c r="M105" i="1" s="1"/>
  <c r="M106" i="1"/>
  <c r="N60" i="1"/>
  <c r="M61" i="1"/>
  <c r="N82" i="1"/>
  <c r="M83" i="1"/>
  <c r="J45" i="1"/>
  <c r="K46" i="1"/>
  <c r="J113" i="1"/>
  <c r="K113" i="1" s="1"/>
  <c r="K114" i="1"/>
  <c r="N26" i="1"/>
  <c r="M26" i="1" s="1"/>
  <c r="M27" i="1"/>
  <c r="N20" i="1"/>
  <c r="M20" i="1" s="1"/>
  <c r="M21" i="1"/>
  <c r="M30" i="1"/>
  <c r="M60" i="1" l="1"/>
  <c r="M59" i="1" s="1"/>
  <c r="N59" i="1" s="1"/>
  <c r="J44" i="1"/>
  <c r="K45" i="1"/>
  <c r="N81" i="1"/>
  <c r="M82" i="1"/>
  <c r="B18" i="1"/>
  <c r="B19" i="1" s="1"/>
  <c r="L106" i="1"/>
  <c r="L105" i="1" s="1"/>
  <c r="L104" i="1" s="1"/>
  <c r="L103" i="1" s="1"/>
  <c r="L91" i="1" s="1"/>
  <c r="L83" i="1"/>
  <c r="L82" i="1" s="1"/>
  <c r="L58" i="1"/>
  <c r="L57" i="1" s="1"/>
  <c r="L56" i="1" s="1"/>
  <c r="L40" i="1"/>
  <c r="L39" i="1" s="1"/>
  <c r="L32" i="1"/>
  <c r="L27" i="1"/>
  <c r="L26" i="1" s="1"/>
  <c r="J105" i="1"/>
  <c r="J83" i="1"/>
  <c r="J82" i="1" l="1"/>
  <c r="K82" i="1" s="1"/>
  <c r="K83" i="1"/>
  <c r="N80" i="1"/>
  <c r="M81" i="1"/>
  <c r="J104" i="1"/>
  <c r="K105" i="1"/>
  <c r="J43" i="1"/>
  <c r="K44" i="1"/>
  <c r="B20" i="1"/>
  <c r="B21" i="1" s="1"/>
  <c r="B22" i="1" s="1"/>
  <c r="L29" i="1"/>
  <c r="L38" i="1"/>
  <c r="L37" i="1" s="1"/>
  <c r="L81" i="1"/>
  <c r="J63" i="1"/>
  <c r="J40" i="1"/>
  <c r="K32" i="1"/>
  <c r="J30" i="1"/>
  <c r="K30" i="1" s="1"/>
  <c r="J27" i="1"/>
  <c r="L21" i="1"/>
  <c r="L20" i="1" s="1"/>
  <c r="L19" i="1" s="1"/>
  <c r="J21" i="1"/>
  <c r="J81" i="1" l="1"/>
  <c r="K81" i="1" s="1"/>
  <c r="L25" i="1"/>
  <c r="B23" i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7" i="1" s="1"/>
  <c r="J26" i="1"/>
  <c r="K27" i="1"/>
  <c r="M80" i="1"/>
  <c r="N79" i="1"/>
  <c r="J42" i="1"/>
  <c r="K42" i="1" s="1"/>
  <c r="K43" i="1"/>
  <c r="J60" i="1"/>
  <c r="K60" i="1" s="1"/>
  <c r="K63" i="1"/>
  <c r="K104" i="1"/>
  <c r="J91" i="1"/>
  <c r="J20" i="1"/>
  <c r="J19" i="1" s="1"/>
  <c r="K21" i="1"/>
  <c r="N58" i="1"/>
  <c r="J39" i="1"/>
  <c r="K39" i="1" s="1"/>
  <c r="K40" i="1"/>
  <c r="J29" i="1"/>
  <c r="K29" i="1" s="1"/>
  <c r="L80" i="1"/>
  <c r="L79" i="1" s="1"/>
  <c r="L18" i="1"/>
  <c r="L17" i="1" s="1"/>
  <c r="L23" i="1"/>
  <c r="L16" i="1" s="1"/>
  <c r="J25" i="1" l="1"/>
  <c r="K25" i="1" s="1"/>
  <c r="N25" i="1" s="1"/>
  <c r="N104" i="1"/>
  <c r="J80" i="1"/>
  <c r="K26" i="1"/>
  <c r="K91" i="1"/>
  <c r="N91" i="1" s="1"/>
  <c r="M91" i="1" s="1"/>
  <c r="J38" i="1"/>
  <c r="K38" i="1" s="1"/>
  <c r="J59" i="1"/>
  <c r="J58" i="1" s="1"/>
  <c r="K58" i="1" s="1"/>
  <c r="J79" i="1"/>
  <c r="J72" i="1" s="1"/>
  <c r="K80" i="1"/>
  <c r="N72" i="1"/>
  <c r="M72" i="1" s="1"/>
  <c r="M79" i="1"/>
  <c r="K103" i="1"/>
  <c r="N57" i="1"/>
  <c r="M58" i="1"/>
  <c r="K20" i="1"/>
  <c r="J37" i="1" l="1"/>
  <c r="K37" i="1" s="1"/>
  <c r="J24" i="1"/>
  <c r="K24" i="1" s="1"/>
  <c r="N103" i="1"/>
  <c r="M103" i="1"/>
  <c r="M25" i="1"/>
  <c r="K59" i="1"/>
  <c r="N56" i="1"/>
  <c r="M56" i="1" s="1"/>
  <c r="M57" i="1"/>
  <c r="J57" i="1"/>
  <c r="L15" i="1"/>
  <c r="K19" i="1"/>
  <c r="N19" i="1" s="1"/>
  <c r="J18" i="1"/>
  <c r="K79" i="1"/>
  <c r="K72" i="1"/>
  <c r="B38" i="1"/>
  <c r="B39" i="1" s="1"/>
  <c r="B40" i="1" s="1"/>
  <c r="J23" i="1" l="1"/>
  <c r="M19" i="1"/>
  <c r="N18" i="1"/>
  <c r="J17" i="1"/>
  <c r="J16" i="1" s="1"/>
  <c r="K18" i="1"/>
  <c r="J56" i="1"/>
  <c r="K56" i="1" s="1"/>
  <c r="K57" i="1"/>
  <c r="K23" i="1"/>
  <c r="M23" i="1" s="1"/>
  <c r="N23" i="1" s="1"/>
  <c r="L14" i="1"/>
  <c r="B41" i="1"/>
  <c r="B42" i="1"/>
  <c r="B44" i="1" s="1"/>
  <c r="B47" i="1" s="1"/>
  <c r="K17" i="1" l="1"/>
  <c r="J15" i="1"/>
  <c r="N17" i="1"/>
  <c r="M17" i="1" s="1"/>
  <c r="M18" i="1"/>
  <c r="B43" i="1"/>
  <c r="B57" i="1"/>
  <c r="B58" i="1" s="1"/>
  <c r="B59" i="1" s="1"/>
  <c r="B60" i="1" l="1"/>
  <c r="B61" i="1" s="1"/>
  <c r="K16" i="1"/>
  <c r="M16" i="1" s="1"/>
  <c r="N16" i="1" s="1"/>
  <c r="K15" i="1"/>
  <c r="J14" i="1"/>
  <c r="K14" i="1" s="1"/>
  <c r="B46" i="1"/>
  <c r="B45" i="1"/>
  <c r="B63" i="1"/>
  <c r="B64" i="1" s="1"/>
  <c r="N15" i="1" l="1"/>
  <c r="N14" i="1" s="1"/>
  <c r="M14" i="1" s="1"/>
  <c r="M15" i="1"/>
  <c r="B79" i="1"/>
  <c r="B80" i="1" s="1"/>
  <c r="B72" i="1"/>
  <c r="B81" i="1" l="1"/>
  <c r="B82" i="1" s="1"/>
  <c r="B83" i="1" s="1"/>
  <c r="B84" i="1" s="1"/>
  <c r="B91" i="1" s="1"/>
  <c r="B103" i="1" s="1"/>
  <c r="B104" i="1" s="1"/>
  <c r="B105" i="1" s="1"/>
  <c r="B106" i="1" s="1"/>
  <c r="B107" i="1" l="1"/>
</calcChain>
</file>

<file path=xl/sharedStrings.xml><?xml version="1.0" encoding="utf-8"?>
<sst xmlns="http://schemas.openxmlformats.org/spreadsheetml/2006/main" count="596" uniqueCount="123">
  <si>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</si>
  <si>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</si>
  <si>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</si>
  <si>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</si>
  <si>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</si>
  <si>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</si>
  <si>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</si>
  <si>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</si>
  <si>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</si>
  <si>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</si>
  <si>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</si>
  <si>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</si>
  <si>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</si>
  <si>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</si>
  <si>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</si>
  <si>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</si>
  <si>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</si>
  <si>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</si>
  <si>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</si>
  <si>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</si>
  <si>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</si>
  <si>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</si>
  <si>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</si>
  <si>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</si>
  <si>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</si>
  <si>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</si>
  <si>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</si>
  <si>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</si>
  <si>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</si>
  <si>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</si>
  <si>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</si>
  <si>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</si>
  <si>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</si>
  <si>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</si>
  <si>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</si>
  <si>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</si>
  <si>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</si>
  <si>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</si>
  <si>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</si>
  <si>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</si>
  <si>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</si>
  <si>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</si>
  <si>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</si>
  <si>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</si>
  <si>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</si>
  <si>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</si>
  <si>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</si>
  <si>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</si>
  <si>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</si>
  <si>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</si>
  <si>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</si>
  <si>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</si>
  <si>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</si>
  <si>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</si>
  <si>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</si>
  <si>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</si>
  <si>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</si>
  <si>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</si>
  <si>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</si>
  <si>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</si>
  <si>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</si>
  <si>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</si>
  <si>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</si>
  <si>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</si>
  <si>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</si>
  <si>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</si>
  <si>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</si>
  <si>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</si>
  <si>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</si>
  <si>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</si>
  <si>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65</t>
  </si>
  <si>
    <t>2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</si>
  <si>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</si>
  <si>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</si>
  <si>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</si>
  <si>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</si>
  <si>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</si>
  <si>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</si>
  <si>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</si>
  <si>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</si>
  <si>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Администрация Пушкинского сельского поселения Ромодановского муниципального района</t>
  </si>
  <si>
    <t xml:space="preserve">Расходы в рамках обеспечения деятельности администрации Пушкинского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</si>
  <si>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</si>
  <si>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</si>
  <si>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Резервные фонды администрации Пушкинского сельского поселения Ромодановского муниципального района Республики Мордовия</t>
  </si>
  <si>
    <t>Муниципальная программа "Комплексного развития социальной  инфраструктуры Пушкинского  сельского поселения Ромодановского муниципального района Республики Мордовия на 2018-2028 гг"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</si>
  <si>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</si>
  <si>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</si>
  <si>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</si>
  <si>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</si>
  <si>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06</t>
  </si>
  <si>
    <t>Водное хозяйства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</si>
  <si>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</si>
  <si>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</si>
  <si>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</si>
  <si>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</si>
  <si>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</si>
  <si>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</si>
  <si>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Обеспечение деятельности  Администраций Пушкинского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</si>
  <si>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Пушкинского сельского поселения Ромодановского муниципального района Республики Мордовия на 2018- 2027 г.г"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</si>
  <si>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</si>
  <si>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</si>
  <si>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к решению Совета депутатов                                                                                                    Пушкинского сельского поселения                                                                                                                                                                         Ромодановского муниципального                                                                                                                                                                                                                                                           района Республики Мордовия  "Об исполнении бюджета                                                                            Пушкинского сельского поселения                                                                                                                               Ромодановского муниципального района                                                                      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</si>
  <si>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ПУШКИНСКОГО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БЮДЖЕТА                                                                                                                                                ПУШКИНСКОГО СЕЛЬСКОГО ПОСЕЛЕНИЯ РОМОДАНОВСКОГО МУНИЦИПАЛЬНОГО РАЙОНА РЕСПУБЛИКИ МОРДОВИЯ </t>
  </si>
  <si>
    <t>44205</t>
  </si>
  <si>
    <t>41210</t>
  </si>
  <si>
    <t>Другие общегосударственные вопросы</t>
  </si>
  <si>
    <t>Мероприятия, связанные с муниципальным управлением</t>
  </si>
  <si>
    <t>42590</t>
  </si>
  <si>
    <t>Мероприятия в облости водного хозяйства</t>
  </si>
  <si>
    <t>12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</si>
  <si>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</si>
  <si>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</si>
  <si>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</si>
  <si>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42020</t>
  </si>
  <si>
    <t>Коммунальное хозяйства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</si>
  <si>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</si>
  <si>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Замена изношенных участков сетей водоснабжения,замена водонапорных башен</t>
  </si>
  <si>
    <t>Меропрмятия в облости жилищно-коммунального хозяйства</t>
  </si>
  <si>
    <t>44101</t>
  </si>
  <si>
    <t xml:space="preserve"> 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</si>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</sst>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49" fontId="6" fillId="0" borderId="3" xfId="0" applyNumberFormat="1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49" fontId="5" fillId="0" borderId="6" xfId="0" applyNumberFormat="1" applyFont="1" applyBorder="1" applyAlignment="1">
      <alignment horizontal="left" wrapText="1"/>
    </xf>
    <xf numFmtId="49" fontId="6" fillId="0" borderId="6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wrapText="1"/>
    </xf>
    <xf numFmtId="0" fontId="9" fillId="0" borderId="0" xfId="0" applyFont="1" applyAlignment="1">
      <alignment wrapText="1"/>
    </xf>
    <xf numFmtId="1" fontId="9" fillId="0" borderId="1" xfId="0" applyNumberFormat="1" applyFont="1" applyBorder="1"/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0" fontId="10" fillId="0" borderId="1" xfId="0" applyFont="1" applyBorder="1" applyAlignment="1">
      <alignment wrapText="1"/>
    </xf>
    <xf numFmtId="1" fontId="7" fillId="0" borderId="1" xfId="3" applyNumberFormat="1" applyFont="1" applyBorder="1" applyAlignment="1">
      <alignment horizontal="center" wrapText="1"/>
    </xf>
    <xf numFmtId="49" fontId="7" fillId="0" borderId="1" xfId="3" applyNumberFormat="1" applyFont="1" applyBorder="1" applyAlignment="1">
      <alignment horizontal="left"/>
    </xf>
    <xf numFmtId="164" fontId="7" fillId="2" borderId="1" xfId="3" applyNumberFormat="1" applyFont="1" applyFill="1" applyBorder="1" applyAlignment="1">
      <alignment horizontal="center"/>
    </xf>
    <xf numFmtId="0" fontId="9" fillId="0" borderId="1" xfId="0" applyFont="1" applyBorder="1" applyAlignment="1">
      <alignment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1" fontId="6" fillId="0" borderId="3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1" fontId="8" fillId="3" borderId="1" xfId="3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1" fontId="6" fillId="3" borderId="1" xfId="3" applyNumberFormat="1" applyFont="1" applyFill="1" applyBorder="1" applyAlignment="1">
      <alignment horizontal="left" vertical="top" wrapText="1"/>
    </xf>
    <xf numFmtId="1" fontId="9" fillId="0" borderId="1" xfId="0" applyNumberFormat="1" applyFont="1" applyBorder="1" applyAlignment="1">
      <alignment horizontal="left" vertical="top" wrapText="1"/>
    </xf>
    <xf numFmtId="49" fontId="7" fillId="2" borderId="4" xfId="1" applyNumberFormat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5/&#1048;&#1079;&#1084;&#1077;&#1085;&#1077;&#1085;&#1080;&#1077;%20&#1086;&#1090;%2025.12.2025/&#1041;&#1102;&#1076;&#1078;&#1077;&#1090;%20%20&#1085;&#1072;%202025&#1075;.xlsx" TargetMode="External"/><Relationship Id="rId2" Type="http://schemas.openxmlformats.org/officeDocument/2006/relationships/externalLinkPath" Target="file:///Z:\&#1043;&#1088;&#1072;&#1095;&#1077;&#1074;&#1072;\&#1056;&#1077;&#1096;&#1077;&#1085;&#1080;&#1077;%20&#1089;&#1087;%20&#1043;&#1088;&#1072;&#1095;&#1077;&#1074;&#1072;\&#1055;&#1091;&#1096;&#1082;&#1080;&#1085;&#1086;%20&#1089;%20&#1089;\2025\&#1048;&#1079;&#1084;&#1077;&#1085;&#1077;&#1085;&#1080;&#1077;%20&#1086;&#1090;%2025.12.2025\&#1041;&#1102;&#1076;&#1078;&#1077;&#1090;%20%20&#1085;&#1072;%202025&#1075;.xlsx" TargetMode="External"/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5;&#1091;&#1096;&#1082;&#1080;&#1085;&#1086;%20&#1089;%20&#1089;/2025/&#1048;&#1079;&#1084;&#1077;&#1085;&#1077;&#1085;&#1080;&#1077;%20&#1086;&#1090;%2025.12.2025/&#1041;&#1102;&#1076;&#1078;&#1077;&#1090;%20%20&#1085;&#1072;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 refreshError="1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Приложение 1"/>
      <sheetName val="Приложение 2"/>
      <sheetName val="Приложение 3"/>
      <sheetName val="Приложение 4"/>
      <sheetName val="прил 5"/>
    </sheetNames>
    <sheetDataSet>
      <sheetData sheetId="0" refreshError="1"/>
      <sheetData sheetId="1"/>
      <sheetData sheetId="2">
        <row r="92">
          <cell r="A92" t="str">
            <v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20"/>
  <sheetViews>
    <sheetView showGridLines="0" showZeros="0" tabSelected="1" view="pageBreakPreview" topLeftCell="A32" zoomScaleSheetLayoutView="100" workbookViewId="0">
      <selection activeCell="A82" sqref="A82"/>
    </sheetView>
  </sheetViews>
  <sheetFormatPr defaultRowHeight="12.75" x14ac:dyDescent="0.2"/>
  <cols>
    <col min="1" max="1" width="30.42578125" style="5" customWidth="1"/>
    <col min="2" max="2" width="6.28515625" style="5" customWidth="1"/>
    <col min="3" max="3" width="5.5703125" style="6" customWidth="1"/>
    <col min="4" max="4" width="6" style="6" customWidth="1"/>
    <col min="5" max="5" width="5.5703125" style="6" customWidth="1"/>
    <col min="6" max="6" width="5.140625" style="6" customWidth="1"/>
    <col min="7" max="7" width="5.42578125" style="6" customWidth="1"/>
    <col min="8" max="8" width="7" style="6" customWidth="1"/>
    <col min="9" max="9" width="7.28515625" style="6" customWidth="1"/>
    <col min="10" max="10" width="13" style="4" customWidth="1"/>
    <col min="11" max="11" width="13.5703125" style="4" customWidth="1"/>
    <col min="12" max="12" width="13.140625" style="4" customWidth="1"/>
    <col min="13" max="13" width="13.42578125" style="4" customWidth="1"/>
    <col min="14" max="14" width="14.28515625" style="4" customWidth="1"/>
    <col min="15" max="16384" width="9.140625" style="1"/>
  </cols>
  <sheetData>
    <row r="1" spans="1:15" ht="19.5" customHeight="1" x14ac:dyDescent="0.2">
      <c r="A1" s="76"/>
      <c r="B1" s="76"/>
      <c r="C1" s="77"/>
      <c r="D1" s="77"/>
      <c r="E1" s="77"/>
      <c r="F1" s="77"/>
      <c r="G1" s="78"/>
      <c r="H1" s="77"/>
      <c r="I1" s="77"/>
      <c r="J1" s="91" t="s">
        <v>43</v>
      </c>
      <c r="K1" s="91"/>
      <c r="L1" s="91"/>
      <c r="M1" s="91"/>
      <c r="N1" s="91"/>
    </row>
    <row r="2" spans="1:15" ht="6.75" customHeight="1" x14ac:dyDescent="0.2">
      <c r="A2" s="76"/>
      <c r="B2" s="76"/>
      <c r="C2" s="77"/>
      <c r="D2" s="77"/>
      <c r="E2" s="77"/>
      <c r="F2" s="77"/>
      <c r="G2" s="78"/>
      <c r="H2" s="77"/>
      <c r="I2" s="77"/>
      <c r="J2" s="92" t="s">
        <v>102</v>
      </c>
      <c r="K2" s="92"/>
      <c r="L2" s="92"/>
      <c r="M2" s="92"/>
      <c r="N2" s="92"/>
    </row>
    <row r="3" spans="1:15" ht="15.75" customHeight="1" x14ac:dyDescent="0.2">
      <c r="A3" s="76"/>
      <c r="B3" s="76"/>
      <c r="C3" s="77"/>
      <c r="D3" s="77"/>
      <c r="E3" s="77"/>
      <c r="F3" s="77"/>
      <c r="G3" s="78"/>
      <c r="H3" s="77"/>
      <c r="I3" s="77"/>
      <c r="J3" s="92"/>
      <c r="K3" s="92"/>
      <c r="L3" s="92"/>
      <c r="M3" s="92"/>
      <c r="N3" s="92"/>
    </row>
    <row r="4" spans="1:15" x14ac:dyDescent="0.2">
      <c r="A4" s="79"/>
      <c r="B4" s="79"/>
      <c r="C4" s="77"/>
      <c r="D4" s="77"/>
      <c r="E4" s="77"/>
      <c r="F4" s="77"/>
      <c r="G4" s="78"/>
      <c r="H4" s="77"/>
      <c r="I4" s="77"/>
      <c r="J4" s="92"/>
      <c r="K4" s="92"/>
      <c r="L4" s="92"/>
      <c r="M4" s="92"/>
      <c r="N4" s="92"/>
    </row>
    <row r="5" spans="1:15" ht="15.75" customHeight="1" x14ac:dyDescent="0.2">
      <c r="A5" s="79"/>
      <c r="B5" s="79"/>
      <c r="C5" s="77"/>
      <c r="D5" s="77"/>
      <c r="E5" s="77"/>
      <c r="F5" s="77"/>
      <c r="G5" s="80"/>
      <c r="H5" s="77"/>
      <c r="I5" s="77"/>
      <c r="J5" s="92"/>
      <c r="K5" s="92"/>
      <c r="L5" s="92"/>
      <c r="M5" s="92"/>
      <c r="N5" s="92"/>
    </row>
    <row r="6" spans="1:15" ht="15.75" customHeight="1" x14ac:dyDescent="0.2">
      <c r="A6" s="79"/>
      <c r="B6" s="79"/>
      <c r="C6" s="77"/>
      <c r="D6" s="77"/>
      <c r="E6" s="77"/>
      <c r="F6" s="77"/>
      <c r="G6" s="81"/>
      <c r="H6" s="82"/>
      <c r="I6" s="82"/>
      <c r="J6" s="92"/>
      <c r="K6" s="92"/>
      <c r="L6" s="92"/>
      <c r="M6" s="92"/>
      <c r="N6" s="92"/>
    </row>
    <row r="7" spans="1:15" ht="58.5" customHeight="1" x14ac:dyDescent="0.2">
      <c r="A7" s="79"/>
      <c r="B7" s="79"/>
      <c r="C7" s="76"/>
      <c r="D7" s="77"/>
      <c r="E7" s="77"/>
      <c r="F7" s="77"/>
      <c r="G7" s="77"/>
      <c r="H7" s="77"/>
      <c r="I7" s="77"/>
      <c r="J7" s="92"/>
      <c r="K7" s="92"/>
      <c r="L7" s="92"/>
      <c r="M7" s="92"/>
      <c r="N7" s="92"/>
    </row>
    <row r="8" spans="1:15" ht="19.5" customHeight="1" x14ac:dyDescent="0.2">
      <c r="A8" s="83"/>
      <c r="B8" s="83"/>
      <c r="C8" s="77"/>
      <c r="D8" s="84"/>
      <c r="E8" s="84"/>
      <c r="F8" s="84"/>
      <c r="G8" s="77"/>
      <c r="H8" s="77"/>
      <c r="I8" s="77"/>
      <c r="J8" s="93"/>
      <c r="K8" s="93"/>
      <c r="L8" s="93"/>
      <c r="M8" s="93"/>
      <c r="N8" s="93"/>
    </row>
    <row r="9" spans="1:15" ht="44.25" customHeight="1" x14ac:dyDescent="0.2">
      <c r="A9" s="76"/>
      <c r="B9" s="76"/>
      <c r="C9" s="77"/>
      <c r="D9" s="84"/>
      <c r="E9" s="84"/>
      <c r="F9" s="84"/>
      <c r="G9" s="77"/>
      <c r="H9" s="77"/>
      <c r="I9" s="77"/>
      <c r="J9" s="94"/>
      <c r="K9" s="94"/>
      <c r="L9" s="94"/>
      <c r="M9" s="94"/>
      <c r="N9" s="94"/>
      <c r="O9" s="15"/>
    </row>
    <row r="10" spans="1:15" ht="64.5" customHeight="1" x14ac:dyDescent="0.2">
      <c r="A10" s="95" t="s">
        <v>103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16"/>
    </row>
    <row r="11" spans="1:15" ht="24.7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 t="s">
        <v>92</v>
      </c>
      <c r="O11" s="16"/>
    </row>
    <row r="12" spans="1:15" ht="84" customHeight="1" x14ac:dyDescent="0.2">
      <c r="A12" s="68" t="s">
        <v>0</v>
      </c>
      <c r="B12" s="68" t="s">
        <v>40</v>
      </c>
      <c r="C12" s="69" t="s">
        <v>1</v>
      </c>
      <c r="D12" s="69" t="s">
        <v>2</v>
      </c>
      <c r="E12" s="89" t="s">
        <v>3</v>
      </c>
      <c r="F12" s="90"/>
      <c r="G12" s="90"/>
      <c r="H12" s="70"/>
      <c r="I12" s="69" t="s">
        <v>4</v>
      </c>
      <c r="J12" s="71" t="s">
        <v>93</v>
      </c>
      <c r="K12" s="71" t="s">
        <v>94</v>
      </c>
      <c r="L12" s="71" t="s">
        <v>95</v>
      </c>
      <c r="M12" s="71" t="s">
        <v>96</v>
      </c>
      <c r="N12" s="71" t="s">
        <v>97</v>
      </c>
    </row>
    <row r="13" spans="1:15" ht="13.5" customHeight="1" x14ac:dyDescent="0.2">
      <c r="A13" s="17">
        <v>1</v>
      </c>
      <c r="B13" s="17">
        <v>2</v>
      </c>
      <c r="C13" s="18" t="s">
        <v>41</v>
      </c>
      <c r="D13" s="18" t="s">
        <v>5</v>
      </c>
      <c r="E13" s="7" t="s">
        <v>42</v>
      </c>
      <c r="F13" s="7" t="s">
        <v>54</v>
      </c>
      <c r="G13" s="7" t="s">
        <v>6</v>
      </c>
      <c r="H13" s="7">
        <v>8</v>
      </c>
      <c r="I13" s="72">
        <v>9</v>
      </c>
      <c r="J13" s="19">
        <v>10</v>
      </c>
      <c r="K13" s="19">
        <v>11</v>
      </c>
      <c r="L13" s="19">
        <v>12</v>
      </c>
      <c r="M13" s="19">
        <v>13</v>
      </c>
      <c r="N13" s="19">
        <v>14</v>
      </c>
    </row>
    <row r="14" spans="1:15" s="2" customFormat="1" ht="14.25" customHeight="1" x14ac:dyDescent="0.2">
      <c r="A14" s="20" t="s">
        <v>7</v>
      </c>
      <c r="B14" s="20"/>
      <c r="C14" s="18"/>
      <c r="D14" s="18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1">
        <f>J15</f>
        <v>2565.4999999999995</v>
      </c>
      <c r="K14" s="21">
        <f>J14</f>
        <v>2565.4999999999995</v>
      </c>
      <c r="L14" s="21">
        <f>L15</f>
        <v>2455.1999999999998</v>
      </c>
      <c r="M14" s="21">
        <f>N14</f>
        <v>95.70064314948354</v>
      </c>
      <c r="N14" s="21">
        <f>N15</f>
        <v>95.70064314948354</v>
      </c>
    </row>
    <row r="15" spans="1:15" s="2" customFormat="1" ht="54" customHeight="1" x14ac:dyDescent="0.2">
      <c r="A15" s="22" t="s">
        <v>80</v>
      </c>
      <c r="B15" s="23">
        <v>921</v>
      </c>
      <c r="C15" s="18"/>
      <c r="D15" s="18"/>
      <c r="E15" s="8"/>
      <c r="F15" s="8"/>
      <c r="G15" s="8"/>
      <c r="H15" s="8"/>
      <c r="I15" s="11"/>
      <c r="J15" s="21">
        <f>J16+J56+J72+J91+J113+J65</f>
        <v>2565.4999999999995</v>
      </c>
      <c r="K15" s="21">
        <f t="shared" ref="K15:K70" si="0">J15</f>
        <v>2565.4999999999995</v>
      </c>
      <c r="L15" s="21">
        <f>L16+L56+L72+L91+L113+L65</f>
        <v>2455.1999999999998</v>
      </c>
      <c r="M15" s="21">
        <f>L15/K15*100</f>
        <v>95.70064314948354</v>
      </c>
      <c r="N15" s="21">
        <f>L15/K15*100</f>
        <v>95.70064314948354</v>
      </c>
    </row>
    <row r="16" spans="1:15" s="2" customFormat="1" ht="15" customHeight="1" x14ac:dyDescent="0.2">
      <c r="A16" s="24" t="s">
        <v>9</v>
      </c>
      <c r="B16" s="25">
        <v>921</v>
      </c>
      <c r="C16" s="26" t="s">
        <v>10</v>
      </c>
      <c r="D16" s="27"/>
      <c r="E16" s="9"/>
      <c r="F16" s="9"/>
      <c r="G16" s="9"/>
      <c r="H16" s="9"/>
      <c r="I16" s="12"/>
      <c r="J16" s="21">
        <f>J17+J23+J42+J48</f>
        <v>988.09999999999991</v>
      </c>
      <c r="K16" s="21">
        <f t="shared" si="0"/>
        <v>988.09999999999991</v>
      </c>
      <c r="L16" s="21">
        <f>L17+L23+L48</f>
        <v>894.09999999999991</v>
      </c>
      <c r="M16" s="21">
        <f>L16/K16*100</f>
        <v>90.486792834733322</v>
      </c>
      <c r="N16" s="21">
        <f>M16</f>
        <v>90.486792834733322</v>
      </c>
    </row>
    <row r="17" spans="1:17" s="2" customFormat="1" ht="51.75" customHeight="1" x14ac:dyDescent="0.2">
      <c r="A17" s="28" t="s">
        <v>11</v>
      </c>
      <c r="B17" s="29">
        <v>921</v>
      </c>
      <c r="C17" s="27" t="s">
        <v>10</v>
      </c>
      <c r="D17" s="27" t="s">
        <v>12</v>
      </c>
      <c r="E17" s="9"/>
      <c r="F17" s="9"/>
      <c r="G17" s="9"/>
      <c r="H17" s="9"/>
      <c r="I17" s="12"/>
      <c r="J17" s="30">
        <f t="shared" ref="J17:L21" si="1">J18</f>
        <v>13</v>
      </c>
      <c r="K17" s="30">
        <f t="shared" si="0"/>
        <v>13</v>
      </c>
      <c r="L17" s="30">
        <f>L18</f>
        <v>0</v>
      </c>
      <c r="M17" s="30">
        <f t="shared" ref="M17:M70" si="2">N17</f>
        <v>0</v>
      </c>
      <c r="N17" s="30">
        <f>N18</f>
        <v>0</v>
      </c>
      <c r="P17" s="3"/>
      <c r="Q17" s="3"/>
    </row>
    <row r="18" spans="1:17" s="2" customFormat="1" ht="70.5" customHeight="1" x14ac:dyDescent="0.2">
      <c r="A18" s="31" t="s">
        <v>98</v>
      </c>
      <c r="B18" s="29">
        <f>B15</f>
        <v>921</v>
      </c>
      <c r="C18" s="27" t="s">
        <v>10</v>
      </c>
      <c r="D18" s="27" t="s">
        <v>12</v>
      </c>
      <c r="E18" s="10">
        <v>65</v>
      </c>
      <c r="F18" s="10">
        <v>0</v>
      </c>
      <c r="G18" s="10"/>
      <c r="H18" s="10"/>
      <c r="I18" s="13"/>
      <c r="J18" s="30">
        <f t="shared" si="1"/>
        <v>13</v>
      </c>
      <c r="K18" s="30">
        <f t="shared" si="0"/>
        <v>13</v>
      </c>
      <c r="L18" s="30">
        <f t="shared" si="1"/>
        <v>0</v>
      </c>
      <c r="M18" s="30">
        <f t="shared" si="2"/>
        <v>0</v>
      </c>
      <c r="N18" s="30">
        <f t="shared" ref="N18:N21" si="3">N19</f>
        <v>0</v>
      </c>
    </row>
    <row r="19" spans="1:17" s="2" customFormat="1" ht="14.25" customHeight="1" x14ac:dyDescent="0.2">
      <c r="A19" s="28" t="s">
        <v>13</v>
      </c>
      <c r="B19" s="29">
        <f t="shared" ref="B19:B33" si="4">B18</f>
        <v>921</v>
      </c>
      <c r="C19" s="27" t="s">
        <v>10</v>
      </c>
      <c r="D19" s="27" t="s">
        <v>12</v>
      </c>
      <c r="E19" s="10">
        <v>65</v>
      </c>
      <c r="F19" s="10">
        <v>1</v>
      </c>
      <c r="G19" s="10"/>
      <c r="H19" s="10"/>
      <c r="I19" s="13"/>
      <c r="J19" s="30">
        <f>J20</f>
        <v>13</v>
      </c>
      <c r="K19" s="30">
        <f t="shared" si="0"/>
        <v>13</v>
      </c>
      <c r="L19" s="30">
        <f>L20</f>
        <v>0</v>
      </c>
      <c r="M19" s="30">
        <f t="shared" si="2"/>
        <v>0</v>
      </c>
      <c r="N19" s="30">
        <f>L19/K19*100</f>
        <v>0</v>
      </c>
    </row>
    <row r="20" spans="1:17" s="2" customFormat="1" ht="30.75" customHeight="1" x14ac:dyDescent="0.2">
      <c r="A20" s="32" t="s">
        <v>48</v>
      </c>
      <c r="B20" s="33">
        <f>B19</f>
        <v>921</v>
      </c>
      <c r="C20" s="27" t="s">
        <v>10</v>
      </c>
      <c r="D20" s="27" t="s">
        <v>12</v>
      </c>
      <c r="E20" s="10">
        <v>65</v>
      </c>
      <c r="F20" s="10">
        <v>1</v>
      </c>
      <c r="G20" s="10" t="s">
        <v>55</v>
      </c>
      <c r="H20" s="10" t="s">
        <v>56</v>
      </c>
      <c r="I20" s="14"/>
      <c r="J20" s="30">
        <f t="shared" si="1"/>
        <v>13</v>
      </c>
      <c r="K20" s="30">
        <f t="shared" si="0"/>
        <v>13</v>
      </c>
      <c r="L20" s="30">
        <f t="shared" si="1"/>
        <v>0</v>
      </c>
      <c r="M20" s="30">
        <f t="shared" si="2"/>
        <v>0</v>
      </c>
      <c r="N20" s="30">
        <f t="shared" si="3"/>
        <v>0</v>
      </c>
    </row>
    <row r="21" spans="1:17" s="2" customFormat="1" ht="104.25" customHeight="1" x14ac:dyDescent="0.2">
      <c r="A21" s="28" t="s">
        <v>14</v>
      </c>
      <c r="B21" s="29">
        <f t="shared" si="4"/>
        <v>921</v>
      </c>
      <c r="C21" s="27" t="s">
        <v>10</v>
      </c>
      <c r="D21" s="27" t="s">
        <v>12</v>
      </c>
      <c r="E21" s="10">
        <v>65</v>
      </c>
      <c r="F21" s="10">
        <v>1</v>
      </c>
      <c r="G21" s="10" t="s">
        <v>55</v>
      </c>
      <c r="H21" s="10" t="s">
        <v>56</v>
      </c>
      <c r="I21" s="13" t="s">
        <v>15</v>
      </c>
      <c r="J21" s="30">
        <f t="shared" si="1"/>
        <v>13</v>
      </c>
      <c r="K21" s="30">
        <f t="shared" si="0"/>
        <v>13</v>
      </c>
      <c r="L21" s="30">
        <f t="shared" si="1"/>
        <v>0</v>
      </c>
      <c r="M21" s="30">
        <f t="shared" si="2"/>
        <v>0</v>
      </c>
      <c r="N21" s="30">
        <f t="shared" si="3"/>
        <v>0</v>
      </c>
    </row>
    <row r="22" spans="1:17" s="2" customFormat="1" ht="42" customHeight="1" x14ac:dyDescent="0.2">
      <c r="A22" s="28" t="s">
        <v>16</v>
      </c>
      <c r="B22" s="29">
        <f t="shared" si="4"/>
        <v>921</v>
      </c>
      <c r="C22" s="27" t="s">
        <v>10</v>
      </c>
      <c r="D22" s="27" t="s">
        <v>12</v>
      </c>
      <c r="E22" s="10" t="s">
        <v>70</v>
      </c>
      <c r="F22" s="10" t="s">
        <v>63</v>
      </c>
      <c r="G22" s="10" t="s">
        <v>55</v>
      </c>
      <c r="H22" s="10" t="s">
        <v>56</v>
      </c>
      <c r="I22" s="13" t="s">
        <v>17</v>
      </c>
      <c r="J22" s="30">
        <v>13</v>
      </c>
      <c r="K22" s="30">
        <f t="shared" si="0"/>
        <v>13</v>
      </c>
      <c r="L22" s="30"/>
      <c r="M22" s="30">
        <f t="shared" si="2"/>
        <v>0</v>
      </c>
      <c r="N22" s="30">
        <f>L22/K22*100</f>
        <v>0</v>
      </c>
    </row>
    <row r="23" spans="1:17" s="2" customFormat="1" ht="69" customHeight="1" x14ac:dyDescent="0.2">
      <c r="A23" s="28" t="s">
        <v>100</v>
      </c>
      <c r="B23" s="35">
        <f>B22</f>
        <v>921</v>
      </c>
      <c r="C23" s="27" t="s">
        <v>10</v>
      </c>
      <c r="D23" s="27" t="s">
        <v>18</v>
      </c>
      <c r="E23" s="10"/>
      <c r="F23" s="10"/>
      <c r="G23" s="10"/>
      <c r="H23" s="10"/>
      <c r="I23" s="13"/>
      <c r="J23" s="30">
        <f>J24+J37</f>
        <v>949.3</v>
      </c>
      <c r="K23" s="30">
        <f t="shared" si="0"/>
        <v>949.3</v>
      </c>
      <c r="L23" s="30">
        <f>L24+L37</f>
        <v>873.3</v>
      </c>
      <c r="M23" s="30">
        <f>L23/K23*100</f>
        <v>91.99410091646476</v>
      </c>
      <c r="N23" s="30">
        <f>M23</f>
        <v>91.99410091646476</v>
      </c>
    </row>
    <row r="24" spans="1:17" s="2" customFormat="1" ht="67.5" customHeight="1" x14ac:dyDescent="0.2">
      <c r="A24" s="31" t="str">
        <f>A18</f>
        <v>Обеспечение деятельности  Администраций Пушкинского сельского поселения Ромодановского муниципального района Республики Мордовия</v>
      </c>
      <c r="B24" s="36">
        <f t="shared" si="4"/>
        <v>921</v>
      </c>
      <c r="C24" s="37" t="s">
        <v>10</v>
      </c>
      <c r="D24" s="37" t="s">
        <v>18</v>
      </c>
      <c r="E24" s="10" t="s">
        <v>70</v>
      </c>
      <c r="F24" s="10"/>
      <c r="G24" s="10"/>
      <c r="H24" s="10"/>
      <c r="I24" s="13"/>
      <c r="J24" s="30">
        <f>J25</f>
        <v>949</v>
      </c>
      <c r="K24" s="30">
        <f t="shared" si="0"/>
        <v>949</v>
      </c>
      <c r="L24" s="30">
        <f>L25+L34</f>
        <v>873</v>
      </c>
      <c r="M24" s="30">
        <f>L24/K24*100</f>
        <v>91.991570073761849</v>
      </c>
      <c r="N24" s="30">
        <f>M24</f>
        <v>91.991570073761849</v>
      </c>
    </row>
    <row r="25" spans="1:17" s="2" customFormat="1" ht="66.75" customHeight="1" x14ac:dyDescent="0.2">
      <c r="A25" s="32" t="s">
        <v>81</v>
      </c>
      <c r="B25" s="33">
        <f t="shared" si="4"/>
        <v>921</v>
      </c>
      <c r="C25" s="27" t="s">
        <v>10</v>
      </c>
      <c r="D25" s="27" t="s">
        <v>18</v>
      </c>
      <c r="E25" s="10" t="s">
        <v>70</v>
      </c>
      <c r="F25" s="10" t="s">
        <v>71</v>
      </c>
      <c r="G25" s="10"/>
      <c r="H25" s="10"/>
      <c r="I25" s="14"/>
      <c r="J25" s="30">
        <f>J26+J29+J34</f>
        <v>949</v>
      </c>
      <c r="K25" s="30">
        <f t="shared" si="0"/>
        <v>949</v>
      </c>
      <c r="L25" s="30">
        <f>L26+L29</f>
        <v>620.4</v>
      </c>
      <c r="M25" s="30">
        <f t="shared" si="2"/>
        <v>65.374077976817702</v>
      </c>
      <c r="N25" s="30">
        <f>L25/K25*100</f>
        <v>65.374077976817702</v>
      </c>
    </row>
    <row r="26" spans="1:17" s="2" customFormat="1" ht="40.5" customHeight="1" x14ac:dyDescent="0.2">
      <c r="A26" s="28" t="s">
        <v>49</v>
      </c>
      <c r="B26" s="29">
        <f>B25</f>
        <v>921</v>
      </c>
      <c r="C26" s="27" t="s">
        <v>10</v>
      </c>
      <c r="D26" s="27" t="s">
        <v>18</v>
      </c>
      <c r="E26" s="10" t="s">
        <v>70</v>
      </c>
      <c r="F26" s="10" t="s">
        <v>71</v>
      </c>
      <c r="G26" s="10" t="s">
        <v>55</v>
      </c>
      <c r="H26" s="10" t="s">
        <v>59</v>
      </c>
      <c r="I26" s="13"/>
      <c r="J26" s="30">
        <f t="shared" ref="J26:L27" si="5">J27</f>
        <v>535.6</v>
      </c>
      <c r="K26" s="30">
        <f t="shared" si="0"/>
        <v>535.6</v>
      </c>
      <c r="L26" s="30">
        <f t="shared" si="5"/>
        <v>475</v>
      </c>
      <c r="M26" s="30">
        <f t="shared" si="2"/>
        <v>88.685586258401798</v>
      </c>
      <c r="N26" s="30">
        <f>N27</f>
        <v>88.685586258401798</v>
      </c>
    </row>
    <row r="27" spans="1:17" s="2" customFormat="1" ht="104.25" customHeight="1" x14ac:dyDescent="0.2">
      <c r="A27" s="2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9">
        <f t="shared" si="4"/>
        <v>921</v>
      </c>
      <c r="C27" s="27" t="s">
        <v>10</v>
      </c>
      <c r="D27" s="27" t="s">
        <v>18</v>
      </c>
      <c r="E27" s="10" t="s">
        <v>70</v>
      </c>
      <c r="F27" s="10" t="s">
        <v>71</v>
      </c>
      <c r="G27" s="10" t="s">
        <v>55</v>
      </c>
      <c r="H27" s="10" t="s">
        <v>59</v>
      </c>
      <c r="I27" s="13" t="s">
        <v>15</v>
      </c>
      <c r="J27" s="30">
        <f t="shared" si="5"/>
        <v>535.6</v>
      </c>
      <c r="K27" s="30">
        <f t="shared" si="0"/>
        <v>535.6</v>
      </c>
      <c r="L27" s="30">
        <f t="shared" si="5"/>
        <v>475</v>
      </c>
      <c r="M27" s="30">
        <f t="shared" si="2"/>
        <v>88.685586258401798</v>
      </c>
      <c r="N27" s="30">
        <f>N28</f>
        <v>88.685586258401798</v>
      </c>
    </row>
    <row r="28" spans="1:17" s="2" customFormat="1" ht="45.75" customHeight="1" x14ac:dyDescent="0.2">
      <c r="A28" s="28" t="s">
        <v>16</v>
      </c>
      <c r="B28" s="29">
        <f t="shared" si="4"/>
        <v>921</v>
      </c>
      <c r="C28" s="27" t="s">
        <v>10</v>
      </c>
      <c r="D28" s="27" t="s">
        <v>18</v>
      </c>
      <c r="E28" s="10" t="s">
        <v>70</v>
      </c>
      <c r="F28" s="10" t="s">
        <v>71</v>
      </c>
      <c r="G28" s="10" t="s">
        <v>55</v>
      </c>
      <c r="H28" s="10" t="s">
        <v>59</v>
      </c>
      <c r="I28" s="13" t="s">
        <v>17</v>
      </c>
      <c r="J28" s="30">
        <v>535.6</v>
      </c>
      <c r="K28" s="30">
        <f t="shared" si="0"/>
        <v>535.6</v>
      </c>
      <c r="L28" s="30">
        <v>475</v>
      </c>
      <c r="M28" s="30">
        <f>L28/K28*100</f>
        <v>88.685586258401798</v>
      </c>
      <c r="N28" s="30">
        <f>M28</f>
        <v>88.685586258401798</v>
      </c>
    </row>
    <row r="29" spans="1:17" s="2" customFormat="1" ht="44.25" customHeight="1" x14ac:dyDescent="0.2">
      <c r="A29" s="28" t="s">
        <v>101</v>
      </c>
      <c r="B29" s="29">
        <f>B28</f>
        <v>921</v>
      </c>
      <c r="C29" s="27" t="s">
        <v>10</v>
      </c>
      <c r="D29" s="27" t="s">
        <v>18</v>
      </c>
      <c r="E29" s="10" t="s">
        <v>70</v>
      </c>
      <c r="F29" s="10" t="s">
        <v>71</v>
      </c>
      <c r="G29" s="10" t="s">
        <v>55</v>
      </c>
      <c r="H29" s="10" t="s">
        <v>60</v>
      </c>
      <c r="I29" s="13"/>
      <c r="J29" s="30">
        <f>J30+J32</f>
        <v>160.79999999999998</v>
      </c>
      <c r="K29" s="30">
        <f t="shared" si="0"/>
        <v>160.79999999999998</v>
      </c>
      <c r="L29" s="30">
        <f>L30+L32</f>
        <v>145.39999999999998</v>
      </c>
      <c r="M29" s="30">
        <f>L29/K29*100</f>
        <v>90.422885572139293</v>
      </c>
      <c r="N29" s="30">
        <f>M29</f>
        <v>90.422885572139293</v>
      </c>
    </row>
    <row r="30" spans="1:17" s="2" customFormat="1" ht="42" customHeight="1" x14ac:dyDescent="0.2">
      <c r="A30" s="28" t="s">
        <v>47</v>
      </c>
      <c r="B30" s="29">
        <f t="shared" si="4"/>
        <v>921</v>
      </c>
      <c r="C30" s="27" t="s">
        <v>10</v>
      </c>
      <c r="D30" s="27" t="s">
        <v>18</v>
      </c>
      <c r="E30" s="10" t="s">
        <v>70</v>
      </c>
      <c r="F30" s="10" t="s">
        <v>71</v>
      </c>
      <c r="G30" s="10" t="s">
        <v>55</v>
      </c>
      <c r="H30" s="10" t="s">
        <v>60</v>
      </c>
      <c r="I30" s="13" t="s">
        <v>19</v>
      </c>
      <c r="J30" s="30">
        <f>J31</f>
        <v>155.6</v>
      </c>
      <c r="K30" s="30">
        <f t="shared" si="0"/>
        <v>155.6</v>
      </c>
      <c r="L30" s="30">
        <f>L31</f>
        <v>140.19999999999999</v>
      </c>
      <c r="M30" s="30">
        <f t="shared" si="2"/>
        <v>90.102827763496137</v>
      </c>
      <c r="N30" s="30">
        <f>N31</f>
        <v>90.102827763496137</v>
      </c>
    </row>
    <row r="31" spans="1:17" s="2" customFormat="1" ht="40.5" customHeight="1" x14ac:dyDescent="0.2">
      <c r="A31" s="28" t="s">
        <v>20</v>
      </c>
      <c r="B31" s="29">
        <f t="shared" si="4"/>
        <v>921</v>
      </c>
      <c r="C31" s="27" t="s">
        <v>10</v>
      </c>
      <c r="D31" s="27" t="s">
        <v>18</v>
      </c>
      <c r="E31" s="10" t="s">
        <v>70</v>
      </c>
      <c r="F31" s="10" t="s">
        <v>71</v>
      </c>
      <c r="G31" s="10" t="s">
        <v>55</v>
      </c>
      <c r="H31" s="10" t="s">
        <v>60</v>
      </c>
      <c r="I31" s="13" t="s">
        <v>21</v>
      </c>
      <c r="J31" s="30">
        <v>155.6</v>
      </c>
      <c r="K31" s="30">
        <f t="shared" si="0"/>
        <v>155.6</v>
      </c>
      <c r="L31" s="30">
        <v>140.19999999999999</v>
      </c>
      <c r="M31" s="30">
        <f>L31/K31*100</f>
        <v>90.102827763496137</v>
      </c>
      <c r="N31" s="30">
        <f>L31/K31*100</f>
        <v>90.102827763496137</v>
      </c>
    </row>
    <row r="32" spans="1:17" s="2" customFormat="1" ht="17.25" customHeight="1" x14ac:dyDescent="0.2">
      <c r="A32" s="28" t="s">
        <v>22</v>
      </c>
      <c r="B32" s="29">
        <f>B31</f>
        <v>921</v>
      </c>
      <c r="C32" s="27" t="s">
        <v>10</v>
      </c>
      <c r="D32" s="27" t="s">
        <v>18</v>
      </c>
      <c r="E32" s="10" t="s">
        <v>70</v>
      </c>
      <c r="F32" s="10" t="s">
        <v>71</v>
      </c>
      <c r="G32" s="10" t="s">
        <v>55</v>
      </c>
      <c r="H32" s="10" t="s">
        <v>60</v>
      </c>
      <c r="I32" s="13" t="s">
        <v>23</v>
      </c>
      <c r="J32" s="30">
        <f>J33</f>
        <v>5.2</v>
      </c>
      <c r="K32" s="30">
        <f t="shared" si="0"/>
        <v>5.2</v>
      </c>
      <c r="L32" s="30">
        <f>L33</f>
        <v>5.2</v>
      </c>
      <c r="M32" s="30">
        <f t="shared" si="2"/>
        <v>100</v>
      </c>
      <c r="N32" s="30">
        <f>N33</f>
        <v>100</v>
      </c>
    </row>
    <row r="33" spans="1:14" s="2" customFormat="1" ht="24.75" customHeight="1" x14ac:dyDescent="0.2">
      <c r="A33" s="28" t="s">
        <v>24</v>
      </c>
      <c r="B33" s="29">
        <f t="shared" si="4"/>
        <v>921</v>
      </c>
      <c r="C33" s="27" t="s">
        <v>10</v>
      </c>
      <c r="D33" s="27" t="s">
        <v>18</v>
      </c>
      <c r="E33" s="10" t="s">
        <v>70</v>
      </c>
      <c r="F33" s="10" t="s">
        <v>71</v>
      </c>
      <c r="G33" s="10" t="s">
        <v>55</v>
      </c>
      <c r="H33" s="10" t="s">
        <v>60</v>
      </c>
      <c r="I33" s="13" t="s">
        <v>25</v>
      </c>
      <c r="J33" s="30">
        <v>5.2</v>
      </c>
      <c r="K33" s="30">
        <f t="shared" si="0"/>
        <v>5.2</v>
      </c>
      <c r="L33" s="30">
        <v>5.2</v>
      </c>
      <c r="M33" s="30">
        <f>L33/K33*100</f>
        <v>100</v>
      </c>
      <c r="N33" s="30">
        <f>M33</f>
        <v>100</v>
      </c>
    </row>
    <row r="34" spans="1:14" s="2" customFormat="1" ht="76.5" customHeight="1" x14ac:dyDescent="0.2">
      <c r="A34" s="31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29">
        <v>921</v>
      </c>
      <c r="C34" s="27" t="s">
        <v>10</v>
      </c>
      <c r="D34" s="27" t="s">
        <v>18</v>
      </c>
      <c r="E34" s="10" t="s">
        <v>70</v>
      </c>
      <c r="F34" s="10" t="s">
        <v>71</v>
      </c>
      <c r="G34" s="10" t="s">
        <v>55</v>
      </c>
      <c r="H34" s="10" t="s">
        <v>104</v>
      </c>
      <c r="I34" s="14"/>
      <c r="J34" s="30">
        <f t="shared" ref="J34:N35" si="6">J35</f>
        <v>252.6</v>
      </c>
      <c r="K34" s="30">
        <f t="shared" si="6"/>
        <v>252.6</v>
      </c>
      <c r="L34" s="30">
        <f t="shared" si="6"/>
        <v>252.6</v>
      </c>
      <c r="M34" s="30">
        <f t="shared" si="6"/>
        <v>100</v>
      </c>
      <c r="N34" s="30">
        <f t="shared" si="6"/>
        <v>100</v>
      </c>
    </row>
    <row r="35" spans="1:14" s="2" customFormat="1" ht="103.5" customHeight="1" x14ac:dyDescent="0.2">
      <c r="A35" s="28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5" s="29">
        <v>921</v>
      </c>
      <c r="C35" s="27" t="s">
        <v>10</v>
      </c>
      <c r="D35" s="27" t="s">
        <v>18</v>
      </c>
      <c r="E35" s="10" t="s">
        <v>70</v>
      </c>
      <c r="F35" s="10" t="s">
        <v>71</v>
      </c>
      <c r="G35" s="10" t="s">
        <v>55</v>
      </c>
      <c r="H35" s="10" t="s">
        <v>104</v>
      </c>
      <c r="I35" s="14" t="s">
        <v>15</v>
      </c>
      <c r="J35" s="30">
        <f t="shared" si="6"/>
        <v>252.6</v>
      </c>
      <c r="K35" s="30">
        <f t="shared" si="6"/>
        <v>252.6</v>
      </c>
      <c r="L35" s="30">
        <f t="shared" si="6"/>
        <v>252.6</v>
      </c>
      <c r="M35" s="30">
        <f t="shared" si="6"/>
        <v>100</v>
      </c>
      <c r="N35" s="30">
        <f t="shared" si="6"/>
        <v>100</v>
      </c>
    </row>
    <row r="36" spans="1:14" s="2" customFormat="1" ht="42" customHeight="1" x14ac:dyDescent="0.2">
      <c r="A36" s="28" t="str">
        <f>A28</f>
        <v>Расходы на выплаты персоналу государственных (муниципальных) органов</v>
      </c>
      <c r="B36" s="29">
        <v>921</v>
      </c>
      <c r="C36" s="27" t="s">
        <v>10</v>
      </c>
      <c r="D36" s="27" t="s">
        <v>18</v>
      </c>
      <c r="E36" s="10" t="s">
        <v>70</v>
      </c>
      <c r="F36" s="10" t="s">
        <v>71</v>
      </c>
      <c r="G36" s="10" t="s">
        <v>55</v>
      </c>
      <c r="H36" s="10" t="s">
        <v>104</v>
      </c>
      <c r="I36" s="14" t="s">
        <v>17</v>
      </c>
      <c r="J36" s="30">
        <v>252.6</v>
      </c>
      <c r="K36" s="30">
        <f>J36</f>
        <v>252.6</v>
      </c>
      <c r="L36" s="30">
        <v>252.6</v>
      </c>
      <c r="M36" s="30">
        <f>L36/K36*100</f>
        <v>100</v>
      </c>
      <c r="N36" s="30">
        <f>M36</f>
        <v>100</v>
      </c>
    </row>
    <row r="37" spans="1:14" s="2" customFormat="1" ht="64.5" customHeight="1" x14ac:dyDescent="0.2">
      <c r="A37" s="32" t="s">
        <v>82</v>
      </c>
      <c r="B37" s="33">
        <f>B33</f>
        <v>921</v>
      </c>
      <c r="C37" s="27" t="s">
        <v>10</v>
      </c>
      <c r="D37" s="27" t="s">
        <v>18</v>
      </c>
      <c r="E37" s="10" t="s">
        <v>62</v>
      </c>
      <c r="F37" s="10">
        <v>0</v>
      </c>
      <c r="G37" s="10"/>
      <c r="H37" s="10"/>
      <c r="I37" s="14"/>
      <c r="J37" s="30">
        <f t="shared" ref="J37:L40" si="7">J38</f>
        <v>0.3</v>
      </c>
      <c r="K37" s="30">
        <f t="shared" si="0"/>
        <v>0.3</v>
      </c>
      <c r="L37" s="30">
        <f t="shared" si="7"/>
        <v>0.3</v>
      </c>
      <c r="M37" s="30">
        <f t="shared" si="2"/>
        <v>100</v>
      </c>
      <c r="N37" s="30">
        <f>N38</f>
        <v>100</v>
      </c>
    </row>
    <row r="38" spans="1:14" s="2" customFormat="1" ht="81.75" customHeight="1" x14ac:dyDescent="0.2">
      <c r="A38" s="32" t="s">
        <v>83</v>
      </c>
      <c r="B38" s="33">
        <f t="shared" ref="B38:B41" si="8">B37</f>
        <v>921</v>
      </c>
      <c r="C38" s="27" t="s">
        <v>10</v>
      </c>
      <c r="D38" s="27" t="s">
        <v>18</v>
      </c>
      <c r="E38" s="10" t="s">
        <v>62</v>
      </c>
      <c r="F38" s="10" t="s">
        <v>63</v>
      </c>
      <c r="G38" s="10"/>
      <c r="H38" s="10"/>
      <c r="I38" s="13"/>
      <c r="J38" s="30">
        <f>J39</f>
        <v>0.3</v>
      </c>
      <c r="K38" s="30">
        <f t="shared" si="0"/>
        <v>0.3</v>
      </c>
      <c r="L38" s="30">
        <f>L39</f>
        <v>0.3</v>
      </c>
      <c r="M38" s="30">
        <f t="shared" si="2"/>
        <v>100</v>
      </c>
      <c r="N38" s="30">
        <f>N39</f>
        <v>100</v>
      </c>
    </row>
    <row r="39" spans="1:14" s="2" customFormat="1" ht="156" customHeight="1" x14ac:dyDescent="0.2">
      <c r="A39" s="28" t="s">
        <v>26</v>
      </c>
      <c r="B39" s="29">
        <f>B38</f>
        <v>921</v>
      </c>
      <c r="C39" s="27" t="s">
        <v>10</v>
      </c>
      <c r="D39" s="27" t="s">
        <v>18</v>
      </c>
      <c r="E39" s="10" t="s">
        <v>62</v>
      </c>
      <c r="F39" s="10" t="s">
        <v>63</v>
      </c>
      <c r="G39" s="10" t="s">
        <v>55</v>
      </c>
      <c r="I39" s="10" t="s">
        <v>61</v>
      </c>
      <c r="J39" s="30">
        <f t="shared" si="7"/>
        <v>0.3</v>
      </c>
      <c r="K39" s="30">
        <f t="shared" si="0"/>
        <v>0.3</v>
      </c>
      <c r="L39" s="30">
        <f t="shared" si="7"/>
        <v>0.3</v>
      </c>
      <c r="M39" s="30">
        <f t="shared" si="2"/>
        <v>100</v>
      </c>
      <c r="N39" s="30">
        <f>N40</f>
        <v>100</v>
      </c>
    </row>
    <row r="40" spans="1:14" s="2" customFormat="1" ht="42" customHeight="1" x14ac:dyDescent="0.2">
      <c r="A40" s="28" t="s">
        <v>47</v>
      </c>
      <c r="B40" s="29">
        <f t="shared" si="8"/>
        <v>921</v>
      </c>
      <c r="C40" s="27" t="s">
        <v>10</v>
      </c>
      <c r="D40" s="27" t="s">
        <v>18</v>
      </c>
      <c r="E40" s="10" t="s">
        <v>62</v>
      </c>
      <c r="F40" s="10" t="s">
        <v>63</v>
      </c>
      <c r="G40" s="10" t="s">
        <v>55</v>
      </c>
      <c r="H40" s="10" t="s">
        <v>61</v>
      </c>
      <c r="I40" s="13" t="s">
        <v>19</v>
      </c>
      <c r="J40" s="30">
        <f t="shared" si="7"/>
        <v>0.3</v>
      </c>
      <c r="K40" s="30">
        <f t="shared" si="0"/>
        <v>0.3</v>
      </c>
      <c r="L40" s="30">
        <f t="shared" si="7"/>
        <v>0.3</v>
      </c>
      <c r="M40" s="30">
        <f t="shared" si="2"/>
        <v>100</v>
      </c>
      <c r="N40" s="30">
        <f>N41</f>
        <v>100</v>
      </c>
    </row>
    <row r="41" spans="1:14" s="2" customFormat="1" ht="51.75" customHeight="1" x14ac:dyDescent="0.2">
      <c r="A41" s="28" t="s">
        <v>20</v>
      </c>
      <c r="B41" s="29">
        <f t="shared" si="8"/>
        <v>921</v>
      </c>
      <c r="C41" s="27" t="s">
        <v>10</v>
      </c>
      <c r="D41" s="27" t="s">
        <v>18</v>
      </c>
      <c r="E41" s="10" t="s">
        <v>62</v>
      </c>
      <c r="F41" s="10" t="s">
        <v>63</v>
      </c>
      <c r="G41" s="10" t="s">
        <v>55</v>
      </c>
      <c r="H41" s="10" t="s">
        <v>61</v>
      </c>
      <c r="I41" s="13" t="s">
        <v>21</v>
      </c>
      <c r="J41" s="30">
        <v>0.3</v>
      </c>
      <c r="K41" s="30">
        <f t="shared" si="0"/>
        <v>0.3</v>
      </c>
      <c r="L41" s="30">
        <v>0.3</v>
      </c>
      <c r="M41" s="30">
        <f t="shared" si="2"/>
        <v>100</v>
      </c>
      <c r="N41" s="30">
        <v>100</v>
      </c>
    </row>
    <row r="42" spans="1:14" ht="14.25" customHeight="1" x14ac:dyDescent="0.2">
      <c r="A42" s="44" t="s">
        <v>46</v>
      </c>
      <c r="B42" s="38">
        <f>B40</f>
        <v>921</v>
      </c>
      <c r="C42" s="37" t="s">
        <v>10</v>
      </c>
      <c r="D42" s="37" t="s">
        <v>28</v>
      </c>
      <c r="E42" s="10"/>
      <c r="F42" s="10"/>
      <c r="G42" s="10"/>
      <c r="H42" s="10"/>
      <c r="I42" s="13"/>
      <c r="J42" s="30">
        <f>J43</f>
        <v>5</v>
      </c>
      <c r="K42" s="30">
        <f t="shared" si="0"/>
        <v>5</v>
      </c>
      <c r="L42" s="30"/>
      <c r="M42" s="30">
        <f t="shared" si="2"/>
        <v>0</v>
      </c>
      <c r="N42" s="30"/>
    </row>
    <row r="43" spans="1:14" ht="66" customHeight="1" x14ac:dyDescent="0.2">
      <c r="A43" s="39" t="str">
        <f>A37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43" s="38">
        <f>B42</f>
        <v>921</v>
      </c>
      <c r="C43" s="37" t="s">
        <v>10</v>
      </c>
      <c r="D43" s="37" t="s">
        <v>28</v>
      </c>
      <c r="E43" s="10" t="s">
        <v>62</v>
      </c>
      <c r="F43" s="10"/>
      <c r="G43" s="10"/>
      <c r="H43" s="10"/>
      <c r="I43" s="13"/>
      <c r="J43" s="30">
        <f>J44</f>
        <v>5</v>
      </c>
      <c r="K43" s="30">
        <f t="shared" si="0"/>
        <v>5</v>
      </c>
      <c r="L43" s="30"/>
      <c r="M43" s="30">
        <f t="shared" si="2"/>
        <v>0</v>
      </c>
      <c r="N43" s="30"/>
    </row>
    <row r="44" spans="1:14" ht="78.75" customHeight="1" x14ac:dyDescent="0.2">
      <c r="A44" s="39" t="str">
        <f>A38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4" s="38">
        <f>B42</f>
        <v>921</v>
      </c>
      <c r="C44" s="37" t="s">
        <v>10</v>
      </c>
      <c r="D44" s="37" t="s">
        <v>28</v>
      </c>
      <c r="E44" s="10" t="s">
        <v>62</v>
      </c>
      <c r="F44" s="10" t="s">
        <v>63</v>
      </c>
      <c r="G44" s="10"/>
      <c r="H44" s="10"/>
      <c r="I44" s="13"/>
      <c r="J44" s="30">
        <f>J45</f>
        <v>5</v>
      </c>
      <c r="K44" s="30">
        <f t="shared" si="0"/>
        <v>5</v>
      </c>
      <c r="L44" s="30"/>
      <c r="M44" s="30">
        <f t="shared" si="2"/>
        <v>0</v>
      </c>
      <c r="N44" s="30"/>
    </row>
    <row r="45" spans="1:14" ht="52.5" customHeight="1" x14ac:dyDescent="0.2">
      <c r="A45" s="53" t="s">
        <v>84</v>
      </c>
      <c r="B45" s="38">
        <f>B43</f>
        <v>921</v>
      </c>
      <c r="C45" s="37" t="s">
        <v>10</v>
      </c>
      <c r="D45" s="37" t="s">
        <v>28</v>
      </c>
      <c r="E45" s="10" t="s">
        <v>62</v>
      </c>
      <c r="F45" s="10" t="s">
        <v>63</v>
      </c>
      <c r="G45" s="10" t="s">
        <v>55</v>
      </c>
      <c r="H45" s="10" t="s">
        <v>65</v>
      </c>
      <c r="I45" s="13"/>
      <c r="J45" s="30">
        <f>J46</f>
        <v>5</v>
      </c>
      <c r="K45" s="30">
        <f t="shared" si="0"/>
        <v>5</v>
      </c>
      <c r="L45" s="30"/>
      <c r="M45" s="30">
        <f t="shared" si="2"/>
        <v>0</v>
      </c>
      <c r="N45" s="30"/>
    </row>
    <row r="46" spans="1:14" ht="14.25" customHeight="1" x14ac:dyDescent="0.2">
      <c r="A46" s="41" t="str">
        <f>A32</f>
        <v>Иные бюджетные ассигнования</v>
      </c>
      <c r="B46" s="38">
        <f>B43</f>
        <v>921</v>
      </c>
      <c r="C46" s="37" t="s">
        <v>10</v>
      </c>
      <c r="D46" s="37" t="s">
        <v>28</v>
      </c>
      <c r="E46" s="10" t="s">
        <v>62</v>
      </c>
      <c r="F46" s="10" t="s">
        <v>63</v>
      </c>
      <c r="G46" s="10" t="s">
        <v>55</v>
      </c>
      <c r="H46" s="10" t="s">
        <v>65</v>
      </c>
      <c r="I46" s="13" t="s">
        <v>23</v>
      </c>
      <c r="J46" s="30">
        <f>J47</f>
        <v>5</v>
      </c>
      <c r="K46" s="30">
        <f t="shared" si="0"/>
        <v>5</v>
      </c>
      <c r="L46" s="30"/>
      <c r="M46" s="30">
        <f t="shared" si="2"/>
        <v>0</v>
      </c>
      <c r="N46" s="30"/>
    </row>
    <row r="47" spans="1:14" ht="12" customHeight="1" x14ac:dyDescent="0.2">
      <c r="A47" s="44" t="s">
        <v>45</v>
      </c>
      <c r="B47" s="38">
        <f>B44</f>
        <v>921</v>
      </c>
      <c r="C47" s="37" t="s">
        <v>10</v>
      </c>
      <c r="D47" s="37" t="s">
        <v>28</v>
      </c>
      <c r="E47" s="10" t="s">
        <v>62</v>
      </c>
      <c r="F47" s="10" t="s">
        <v>63</v>
      </c>
      <c r="G47" s="10" t="s">
        <v>55</v>
      </c>
      <c r="H47" s="10" t="s">
        <v>65</v>
      </c>
      <c r="I47" s="13" t="s">
        <v>44</v>
      </c>
      <c r="J47" s="30">
        <v>5</v>
      </c>
      <c r="K47" s="30">
        <f t="shared" si="0"/>
        <v>5</v>
      </c>
      <c r="L47" s="30"/>
      <c r="M47" s="30">
        <f t="shared" si="2"/>
        <v>0</v>
      </c>
      <c r="N47" s="30"/>
    </row>
    <row r="48" spans="1:14" ht="26.25" customHeight="1" x14ac:dyDescent="0.2">
      <c r="A48" s="31" t="s">
        <v>106</v>
      </c>
      <c r="B48" s="38">
        <v>921</v>
      </c>
      <c r="C48" s="37" t="s">
        <v>10</v>
      </c>
      <c r="D48" s="37" t="s">
        <v>29</v>
      </c>
      <c r="E48" s="10"/>
      <c r="F48" s="10"/>
      <c r="G48" s="10"/>
      <c r="H48" s="10"/>
      <c r="I48" s="13"/>
      <c r="J48" s="30">
        <f t="shared" ref="J48:N49" si="9">J49</f>
        <v>20.8</v>
      </c>
      <c r="K48" s="30">
        <f t="shared" si="9"/>
        <v>20.8</v>
      </c>
      <c r="L48" s="30">
        <f t="shared" si="9"/>
        <v>20.8</v>
      </c>
      <c r="M48" s="30">
        <f t="shared" si="9"/>
        <v>100</v>
      </c>
      <c r="N48" s="30">
        <f t="shared" si="9"/>
        <v>100</v>
      </c>
    </row>
    <row r="49" spans="1:14" ht="65.25" customHeight="1" x14ac:dyDescent="0.2">
      <c r="A49" s="39" t="str">
        <f>A43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49" s="38">
        <v>921</v>
      </c>
      <c r="C49" s="37" t="s">
        <v>10</v>
      </c>
      <c r="D49" s="37" t="s">
        <v>29</v>
      </c>
      <c r="E49" s="10" t="s">
        <v>62</v>
      </c>
      <c r="F49" s="10"/>
      <c r="G49" s="10"/>
      <c r="H49" s="10"/>
      <c r="I49" s="13"/>
      <c r="J49" s="30">
        <f t="shared" si="9"/>
        <v>20.8</v>
      </c>
      <c r="K49" s="30">
        <f t="shared" si="9"/>
        <v>20.8</v>
      </c>
      <c r="L49" s="30">
        <f t="shared" si="9"/>
        <v>20.8</v>
      </c>
      <c r="M49" s="30">
        <f t="shared" si="9"/>
        <v>100</v>
      </c>
      <c r="N49" s="30">
        <f t="shared" si="9"/>
        <v>100</v>
      </c>
    </row>
    <row r="50" spans="1:14" ht="78.75" customHeight="1" x14ac:dyDescent="0.2">
      <c r="A50" s="39" t="str">
        <f>A44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0" s="38">
        <v>921</v>
      </c>
      <c r="C50" s="37" t="s">
        <v>10</v>
      </c>
      <c r="D50" s="37" t="s">
        <v>29</v>
      </c>
      <c r="E50" s="10" t="s">
        <v>62</v>
      </c>
      <c r="F50" s="10" t="s">
        <v>63</v>
      </c>
      <c r="G50" s="10"/>
      <c r="H50" s="10"/>
      <c r="I50" s="13"/>
      <c r="J50" s="30">
        <f>J51+J54</f>
        <v>20.8</v>
      </c>
      <c r="K50" s="30">
        <f>K51+K54</f>
        <v>20.8</v>
      </c>
      <c r="L50" s="30">
        <f>L51+L53</f>
        <v>20.8</v>
      </c>
      <c r="M50" s="30">
        <f>L50/K50*100</f>
        <v>100</v>
      </c>
      <c r="N50" s="30">
        <f>M50</f>
        <v>100</v>
      </c>
    </row>
    <row r="51" spans="1:14" ht="27" customHeight="1" x14ac:dyDescent="0.2">
      <c r="A51" s="31" t="s">
        <v>107</v>
      </c>
      <c r="B51" s="38">
        <v>921</v>
      </c>
      <c r="C51" s="37" t="s">
        <v>10</v>
      </c>
      <c r="D51" s="37" t="s">
        <v>29</v>
      </c>
      <c r="E51" s="10" t="s">
        <v>62</v>
      </c>
      <c r="F51" s="10" t="s">
        <v>63</v>
      </c>
      <c r="G51" s="10" t="s">
        <v>55</v>
      </c>
      <c r="H51" s="10" t="s">
        <v>105</v>
      </c>
      <c r="I51" s="13"/>
      <c r="J51" s="30">
        <f>J52</f>
        <v>10</v>
      </c>
      <c r="K51" s="30">
        <f>K52</f>
        <v>10</v>
      </c>
      <c r="L51" s="30">
        <f>L52</f>
        <v>10</v>
      </c>
      <c r="M51" s="30">
        <f>M52</f>
        <v>100</v>
      </c>
      <c r="N51" s="30">
        <f>N52</f>
        <v>100</v>
      </c>
    </row>
    <row r="52" spans="1:14" ht="39.75" customHeight="1" x14ac:dyDescent="0.2">
      <c r="A52" s="39" t="str">
        <f>A40</f>
        <v>Закупка товаров, работ и услуг для государственных (муниципальных) нужд</v>
      </c>
      <c r="B52" s="38">
        <v>921</v>
      </c>
      <c r="C52" s="37" t="s">
        <v>10</v>
      </c>
      <c r="D52" s="37" t="s">
        <v>29</v>
      </c>
      <c r="E52" s="10" t="s">
        <v>62</v>
      </c>
      <c r="F52" s="10" t="s">
        <v>63</v>
      </c>
      <c r="G52" s="10" t="s">
        <v>55</v>
      </c>
      <c r="H52" s="10" t="s">
        <v>105</v>
      </c>
      <c r="I52" s="13" t="s">
        <v>19</v>
      </c>
      <c r="J52" s="30">
        <f>J53</f>
        <v>10</v>
      </c>
      <c r="K52" s="30">
        <f>K53</f>
        <v>10</v>
      </c>
      <c r="L52" s="30">
        <v>10</v>
      </c>
      <c r="M52" s="30">
        <f t="shared" ref="M52:N54" si="10">M53</f>
        <v>100</v>
      </c>
      <c r="N52" s="30">
        <f t="shared" si="10"/>
        <v>100</v>
      </c>
    </row>
    <row r="53" spans="1:14" ht="36.75" customHeight="1" x14ac:dyDescent="0.2">
      <c r="A53" s="39" t="str">
        <f>A41</f>
        <v>Иные закупки товаров, работ и услуг для обеспечения государственных (муниципальных) нужд</v>
      </c>
      <c r="B53" s="38">
        <v>921</v>
      </c>
      <c r="C53" s="37" t="s">
        <v>10</v>
      </c>
      <c r="D53" s="37" t="s">
        <v>29</v>
      </c>
      <c r="E53" s="10" t="s">
        <v>62</v>
      </c>
      <c r="F53" s="10" t="s">
        <v>63</v>
      </c>
      <c r="G53" s="10" t="s">
        <v>55</v>
      </c>
      <c r="H53" s="10" t="s">
        <v>105</v>
      </c>
      <c r="I53" s="13" t="s">
        <v>21</v>
      </c>
      <c r="J53" s="30">
        <v>10</v>
      </c>
      <c r="K53" s="30">
        <v>10</v>
      </c>
      <c r="L53" s="30">
        <f>L54</f>
        <v>10.8</v>
      </c>
      <c r="M53" s="30">
        <f t="shared" si="10"/>
        <v>100</v>
      </c>
      <c r="N53" s="30">
        <f t="shared" si="10"/>
        <v>100</v>
      </c>
    </row>
    <row r="54" spans="1:14" ht="12" customHeight="1" x14ac:dyDescent="0.2">
      <c r="A54" s="41" t="str">
        <f>A46</f>
        <v>Иные бюджетные ассигнования</v>
      </c>
      <c r="B54" s="38">
        <v>921</v>
      </c>
      <c r="C54" s="37" t="s">
        <v>10</v>
      </c>
      <c r="D54" s="37" t="s">
        <v>29</v>
      </c>
      <c r="E54" s="10" t="s">
        <v>62</v>
      </c>
      <c r="F54" s="10" t="s">
        <v>63</v>
      </c>
      <c r="G54" s="10" t="s">
        <v>55</v>
      </c>
      <c r="H54" s="10" t="s">
        <v>105</v>
      </c>
      <c r="I54" s="13" t="s">
        <v>23</v>
      </c>
      <c r="J54" s="30">
        <f>J55</f>
        <v>10.8</v>
      </c>
      <c r="K54" s="30">
        <f>K55</f>
        <v>10.8</v>
      </c>
      <c r="L54" s="30">
        <f>L55</f>
        <v>10.8</v>
      </c>
      <c r="M54" s="30">
        <f t="shared" si="10"/>
        <v>100</v>
      </c>
      <c r="N54" s="30">
        <f t="shared" si="10"/>
        <v>100</v>
      </c>
    </row>
    <row r="55" spans="1:14" ht="28.5" customHeight="1" x14ac:dyDescent="0.2">
      <c r="A55" s="39" t="str">
        <f>A33</f>
        <v>Уплата налогов, сборов и иных платежей</v>
      </c>
      <c r="B55" s="38">
        <v>921</v>
      </c>
      <c r="C55" s="37" t="s">
        <v>10</v>
      </c>
      <c r="D55" s="37" t="s">
        <v>29</v>
      </c>
      <c r="E55" s="10" t="s">
        <v>62</v>
      </c>
      <c r="F55" s="10" t="s">
        <v>63</v>
      </c>
      <c r="G55" s="10" t="s">
        <v>55</v>
      </c>
      <c r="H55" s="10" t="s">
        <v>105</v>
      </c>
      <c r="I55" s="13" t="s">
        <v>25</v>
      </c>
      <c r="J55" s="30">
        <v>10.8</v>
      </c>
      <c r="K55" s="30">
        <v>10.8</v>
      </c>
      <c r="L55" s="30">
        <v>10.8</v>
      </c>
      <c r="M55" s="30">
        <f>L55/K55*100</f>
        <v>100</v>
      </c>
      <c r="N55" s="30">
        <f>M55</f>
        <v>100</v>
      </c>
    </row>
    <row r="56" spans="1:14" ht="16.5" customHeight="1" x14ac:dyDescent="0.2">
      <c r="A56" s="73" t="s">
        <v>35</v>
      </c>
      <c r="B56" s="42">
        <v>921</v>
      </c>
      <c r="C56" s="43" t="s">
        <v>12</v>
      </c>
      <c r="D56" s="43"/>
      <c r="E56" s="10"/>
      <c r="F56" s="10"/>
      <c r="G56" s="10"/>
      <c r="H56" s="10"/>
      <c r="I56" s="13"/>
      <c r="J56" s="21">
        <f>J57</f>
        <v>160.1</v>
      </c>
      <c r="K56" s="21">
        <f t="shared" si="0"/>
        <v>160.1</v>
      </c>
      <c r="L56" s="21">
        <f>L57</f>
        <v>160.1</v>
      </c>
      <c r="M56" s="21">
        <f t="shared" si="2"/>
        <v>100</v>
      </c>
      <c r="N56" s="21">
        <f>N57</f>
        <v>100</v>
      </c>
    </row>
    <row r="57" spans="1:14" ht="28.5" customHeight="1" x14ac:dyDescent="0.2">
      <c r="A57" s="53" t="s">
        <v>36</v>
      </c>
      <c r="B57" s="38">
        <f>B56</f>
        <v>921</v>
      </c>
      <c r="C57" s="37" t="s">
        <v>12</v>
      </c>
      <c r="D57" s="37" t="s">
        <v>30</v>
      </c>
      <c r="E57" s="10"/>
      <c r="F57" s="10"/>
      <c r="G57" s="10"/>
      <c r="H57" s="10"/>
      <c r="I57" s="13"/>
      <c r="J57" s="30">
        <f>J58</f>
        <v>160.1</v>
      </c>
      <c r="K57" s="30">
        <f t="shared" si="0"/>
        <v>160.1</v>
      </c>
      <c r="L57" s="30">
        <f t="shared" ref="L57:L58" si="11">L58</f>
        <v>160.1</v>
      </c>
      <c r="M57" s="30">
        <f t="shared" si="2"/>
        <v>100</v>
      </c>
      <c r="N57" s="30">
        <f t="shared" ref="N57:N61" si="12">N58</f>
        <v>100</v>
      </c>
    </row>
    <row r="58" spans="1:14" ht="61.5" customHeight="1" x14ac:dyDescent="0.2">
      <c r="A58" s="75" t="str">
        <f>A43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58" s="45">
        <f t="shared" ref="B58:B64" si="13">B57</f>
        <v>921</v>
      </c>
      <c r="C58" s="37" t="s">
        <v>12</v>
      </c>
      <c r="D58" s="37" t="s">
        <v>30</v>
      </c>
      <c r="E58" s="10" t="s">
        <v>62</v>
      </c>
      <c r="F58" s="10"/>
      <c r="G58" s="10"/>
      <c r="H58" s="10"/>
      <c r="I58" s="13"/>
      <c r="J58" s="30">
        <f>J59</f>
        <v>160.1</v>
      </c>
      <c r="K58" s="30">
        <f t="shared" si="0"/>
        <v>160.1</v>
      </c>
      <c r="L58" s="30">
        <f t="shared" si="11"/>
        <v>160.1</v>
      </c>
      <c r="M58" s="30">
        <f t="shared" si="2"/>
        <v>100</v>
      </c>
      <c r="N58" s="30">
        <f t="shared" si="12"/>
        <v>100</v>
      </c>
    </row>
    <row r="59" spans="1:14" ht="76.5" customHeight="1" x14ac:dyDescent="0.2">
      <c r="A59" s="28" t="str">
        <f>A44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9" s="29">
        <f t="shared" si="13"/>
        <v>921</v>
      </c>
      <c r="C59" s="37" t="s">
        <v>12</v>
      </c>
      <c r="D59" s="37" t="s">
        <v>30</v>
      </c>
      <c r="E59" s="10" t="s">
        <v>62</v>
      </c>
      <c r="F59" s="10" t="s">
        <v>63</v>
      </c>
      <c r="G59" s="9"/>
      <c r="H59" s="10"/>
      <c r="I59" s="13"/>
      <c r="J59" s="30">
        <f>J60</f>
        <v>160.1</v>
      </c>
      <c r="K59" s="30">
        <f t="shared" si="0"/>
        <v>160.1</v>
      </c>
      <c r="L59" s="30">
        <f>L60</f>
        <v>160.1</v>
      </c>
      <c r="M59" s="30">
        <f>M60</f>
        <v>100</v>
      </c>
      <c r="N59" s="30">
        <f>M59</f>
        <v>100</v>
      </c>
    </row>
    <row r="60" spans="1:14" ht="78" customHeight="1" x14ac:dyDescent="0.2">
      <c r="A60" s="31" t="s">
        <v>69</v>
      </c>
      <c r="B60" s="29">
        <f>B59</f>
        <v>921</v>
      </c>
      <c r="C60" s="37" t="s">
        <v>12</v>
      </c>
      <c r="D60" s="37" t="s">
        <v>30</v>
      </c>
      <c r="E60" s="10" t="s">
        <v>62</v>
      </c>
      <c r="F60" s="10" t="s">
        <v>64</v>
      </c>
      <c r="G60" s="10" t="s">
        <v>55</v>
      </c>
      <c r="H60" s="10" t="s">
        <v>68</v>
      </c>
      <c r="I60" s="13"/>
      <c r="J60" s="30">
        <f>J63+J61</f>
        <v>160.1</v>
      </c>
      <c r="K60" s="30">
        <f t="shared" si="0"/>
        <v>160.1</v>
      </c>
      <c r="L60" s="30">
        <f>L63+L61</f>
        <v>160.1</v>
      </c>
      <c r="M60" s="30">
        <f t="shared" si="2"/>
        <v>100</v>
      </c>
      <c r="N60" s="30">
        <f t="shared" si="12"/>
        <v>100</v>
      </c>
    </row>
    <row r="61" spans="1:14" ht="103.5" customHeight="1" x14ac:dyDescent="0.2">
      <c r="A61" s="28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29">
        <f>B60</f>
        <v>921</v>
      </c>
      <c r="C61" s="37" t="s">
        <v>12</v>
      </c>
      <c r="D61" s="37" t="s">
        <v>30</v>
      </c>
      <c r="E61" s="10" t="s">
        <v>62</v>
      </c>
      <c r="F61" s="10" t="s">
        <v>63</v>
      </c>
      <c r="G61" s="10" t="s">
        <v>55</v>
      </c>
      <c r="H61" s="10" t="s">
        <v>68</v>
      </c>
      <c r="I61" s="13" t="s">
        <v>15</v>
      </c>
      <c r="J61" s="30">
        <f>J62</f>
        <v>155.1</v>
      </c>
      <c r="K61" s="30">
        <f t="shared" si="0"/>
        <v>155.1</v>
      </c>
      <c r="L61" s="30">
        <f>L62</f>
        <v>155.1</v>
      </c>
      <c r="M61" s="30">
        <f t="shared" si="2"/>
        <v>100</v>
      </c>
      <c r="N61" s="30">
        <f t="shared" si="12"/>
        <v>100</v>
      </c>
    </row>
    <row r="62" spans="1:14" ht="42" customHeight="1" x14ac:dyDescent="0.2">
      <c r="A62" s="28" t="str">
        <f>A22</f>
        <v>Расходы на выплаты персоналу государственных (муниципальных) органов</v>
      </c>
      <c r="B62" s="29">
        <v>921</v>
      </c>
      <c r="C62" s="37" t="s">
        <v>12</v>
      </c>
      <c r="D62" s="37" t="s">
        <v>30</v>
      </c>
      <c r="E62" s="10" t="s">
        <v>62</v>
      </c>
      <c r="F62" s="10" t="s">
        <v>63</v>
      </c>
      <c r="G62" s="10" t="s">
        <v>55</v>
      </c>
      <c r="H62" s="10" t="s">
        <v>68</v>
      </c>
      <c r="I62" s="13" t="s">
        <v>17</v>
      </c>
      <c r="J62" s="30">
        <v>155.1</v>
      </c>
      <c r="K62" s="30">
        <f t="shared" si="0"/>
        <v>155.1</v>
      </c>
      <c r="L62" s="30">
        <v>155.1</v>
      </c>
      <c r="M62" s="30">
        <f t="shared" si="2"/>
        <v>100</v>
      </c>
      <c r="N62" s="30">
        <v>100</v>
      </c>
    </row>
    <row r="63" spans="1:14" ht="39" customHeight="1" x14ac:dyDescent="0.2">
      <c r="A63" s="28" t="str">
        <f>A40</f>
        <v>Закупка товаров, работ и услуг для государственных (муниципальных) нужд</v>
      </c>
      <c r="B63" s="29">
        <f>B60</f>
        <v>921</v>
      </c>
      <c r="C63" s="37" t="s">
        <v>12</v>
      </c>
      <c r="D63" s="37" t="s">
        <v>30</v>
      </c>
      <c r="E63" s="10" t="s">
        <v>62</v>
      </c>
      <c r="F63" s="10" t="s">
        <v>63</v>
      </c>
      <c r="G63" s="10" t="s">
        <v>55</v>
      </c>
      <c r="H63" s="10" t="s">
        <v>68</v>
      </c>
      <c r="I63" s="13" t="s">
        <v>19</v>
      </c>
      <c r="J63" s="30">
        <f>J64</f>
        <v>5</v>
      </c>
      <c r="K63" s="30">
        <f t="shared" si="0"/>
        <v>5</v>
      </c>
      <c r="L63" s="30">
        <f>L64</f>
        <v>5</v>
      </c>
      <c r="M63" s="30">
        <f t="shared" si="2"/>
        <v>100</v>
      </c>
      <c r="N63" s="30">
        <f>N64</f>
        <v>100</v>
      </c>
    </row>
    <row r="64" spans="1:14" ht="44.25" customHeight="1" x14ac:dyDescent="0.2">
      <c r="A64" s="46" t="str">
        <f>A41</f>
        <v>Иные закупки товаров, работ и услуг для обеспечения государственных (муниципальных) нужд</v>
      </c>
      <c r="B64" s="47">
        <f t="shared" si="13"/>
        <v>921</v>
      </c>
      <c r="C64" s="48" t="s">
        <v>12</v>
      </c>
      <c r="D64" s="48" t="s">
        <v>30</v>
      </c>
      <c r="E64" s="10" t="s">
        <v>62</v>
      </c>
      <c r="F64" s="10" t="s">
        <v>63</v>
      </c>
      <c r="G64" s="10" t="s">
        <v>55</v>
      </c>
      <c r="H64" s="10" t="s">
        <v>68</v>
      </c>
      <c r="I64" s="13" t="s">
        <v>21</v>
      </c>
      <c r="J64" s="34">
        <v>5</v>
      </c>
      <c r="K64" s="30">
        <f t="shared" si="0"/>
        <v>5</v>
      </c>
      <c r="L64" s="30">
        <v>5</v>
      </c>
      <c r="M64" s="30">
        <f t="shared" si="2"/>
        <v>100</v>
      </c>
      <c r="N64" s="30">
        <v>100</v>
      </c>
    </row>
    <row r="65" spans="1:14" ht="27" customHeight="1" x14ac:dyDescent="0.2">
      <c r="A65" s="49" t="s">
        <v>89</v>
      </c>
      <c r="B65" s="50">
        <v>921</v>
      </c>
      <c r="C65" s="51" t="s">
        <v>30</v>
      </c>
      <c r="D65" s="48"/>
      <c r="E65" s="10"/>
      <c r="F65" s="10"/>
      <c r="G65" s="10"/>
      <c r="H65" s="10"/>
      <c r="I65" s="13"/>
      <c r="J65" s="52">
        <f>J66</f>
        <v>41.1</v>
      </c>
      <c r="K65" s="21">
        <f t="shared" si="0"/>
        <v>41.1</v>
      </c>
      <c r="L65" s="21">
        <f t="shared" ref="L65:L70" si="14">L66</f>
        <v>41.1</v>
      </c>
      <c r="M65" s="21">
        <f t="shared" si="2"/>
        <v>100</v>
      </c>
      <c r="N65" s="21">
        <f t="shared" ref="N65:N70" si="15">N66</f>
        <v>100</v>
      </c>
    </row>
    <row r="66" spans="1:14" ht="57" customHeight="1" x14ac:dyDescent="0.2">
      <c r="A66" s="53" t="s">
        <v>88</v>
      </c>
      <c r="B66" s="47">
        <v>921</v>
      </c>
      <c r="C66" s="48" t="s">
        <v>30</v>
      </c>
      <c r="D66" s="48" t="s">
        <v>51</v>
      </c>
      <c r="E66" s="10"/>
      <c r="F66" s="10"/>
      <c r="G66" s="10"/>
      <c r="H66" s="10"/>
      <c r="I66" s="13"/>
      <c r="J66" s="34">
        <f t="shared" ref="J66:J67" si="16">J67</f>
        <v>41.1</v>
      </c>
      <c r="K66" s="30">
        <f t="shared" si="0"/>
        <v>41.1</v>
      </c>
      <c r="L66" s="30">
        <f t="shared" si="14"/>
        <v>41.1</v>
      </c>
      <c r="M66" s="30">
        <f t="shared" si="2"/>
        <v>100</v>
      </c>
      <c r="N66" s="30">
        <f t="shared" si="15"/>
        <v>100</v>
      </c>
    </row>
    <row r="67" spans="1:14" ht="71.25" customHeight="1" x14ac:dyDescent="0.2">
      <c r="A67" s="46" t="str">
        <f>A58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67" s="47">
        <v>921</v>
      </c>
      <c r="C67" s="48" t="s">
        <v>30</v>
      </c>
      <c r="D67" s="48" t="s">
        <v>51</v>
      </c>
      <c r="E67" s="10" t="s">
        <v>62</v>
      </c>
      <c r="F67" s="10"/>
      <c r="G67" s="10"/>
      <c r="H67" s="10"/>
      <c r="I67" s="13"/>
      <c r="J67" s="34">
        <f t="shared" si="16"/>
        <v>41.1</v>
      </c>
      <c r="K67" s="30">
        <f t="shared" si="0"/>
        <v>41.1</v>
      </c>
      <c r="L67" s="30">
        <f t="shared" si="14"/>
        <v>41.1</v>
      </c>
      <c r="M67" s="30">
        <f t="shared" si="2"/>
        <v>100</v>
      </c>
      <c r="N67" s="30">
        <f t="shared" si="15"/>
        <v>100</v>
      </c>
    </row>
    <row r="68" spans="1:14" ht="78" customHeight="1" x14ac:dyDescent="0.2">
      <c r="A68" s="46" t="str">
        <f>A59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8" s="47">
        <v>921</v>
      </c>
      <c r="C68" s="48" t="s">
        <v>30</v>
      </c>
      <c r="D68" s="48" t="s">
        <v>51</v>
      </c>
      <c r="E68" s="10" t="s">
        <v>62</v>
      </c>
      <c r="F68" s="10" t="s">
        <v>63</v>
      </c>
      <c r="G68" s="10"/>
      <c r="H68" s="10"/>
      <c r="I68" s="13"/>
      <c r="J68" s="34">
        <f>J69</f>
        <v>41.1</v>
      </c>
      <c r="K68" s="30">
        <f t="shared" si="0"/>
        <v>41.1</v>
      </c>
      <c r="L68" s="30">
        <f t="shared" si="14"/>
        <v>41.1</v>
      </c>
      <c r="M68" s="30">
        <f>M69</f>
        <v>100</v>
      </c>
      <c r="N68" s="30">
        <f>N69</f>
        <v>100</v>
      </c>
    </row>
    <row r="69" spans="1:14" ht="51" customHeight="1" x14ac:dyDescent="0.2">
      <c r="A69" s="46" t="s">
        <v>87</v>
      </c>
      <c r="B69" s="47">
        <v>921</v>
      </c>
      <c r="C69" s="48" t="s">
        <v>30</v>
      </c>
      <c r="D69" s="48" t="s">
        <v>51</v>
      </c>
      <c r="E69" s="10" t="s">
        <v>62</v>
      </c>
      <c r="F69" s="10" t="s">
        <v>63</v>
      </c>
      <c r="G69" s="10" t="s">
        <v>55</v>
      </c>
      <c r="H69" s="10" t="s">
        <v>86</v>
      </c>
      <c r="I69" s="13"/>
      <c r="J69" s="34">
        <f>J70</f>
        <v>41.1</v>
      </c>
      <c r="K69" s="30">
        <f t="shared" si="0"/>
        <v>41.1</v>
      </c>
      <c r="L69" s="30">
        <f t="shared" si="14"/>
        <v>41.1</v>
      </c>
      <c r="M69" s="30">
        <f t="shared" si="2"/>
        <v>100</v>
      </c>
      <c r="N69" s="30">
        <f t="shared" si="15"/>
        <v>100</v>
      </c>
    </row>
    <row r="70" spans="1:14" ht="43.5" customHeight="1" x14ac:dyDescent="0.2">
      <c r="A70" s="46" t="str">
        <f>A63</f>
        <v>Закупка товаров, работ и услуг для государственных (муниципальных) нужд</v>
      </c>
      <c r="B70" s="47">
        <v>921</v>
      </c>
      <c r="C70" s="48" t="s">
        <v>30</v>
      </c>
      <c r="D70" s="48" t="s">
        <v>51</v>
      </c>
      <c r="E70" s="10" t="s">
        <v>62</v>
      </c>
      <c r="F70" s="10" t="s">
        <v>63</v>
      </c>
      <c r="G70" s="10" t="s">
        <v>55</v>
      </c>
      <c r="H70" s="10" t="s">
        <v>86</v>
      </c>
      <c r="I70" s="13" t="s">
        <v>19</v>
      </c>
      <c r="J70" s="34">
        <f>J71</f>
        <v>41.1</v>
      </c>
      <c r="K70" s="30">
        <f t="shared" si="0"/>
        <v>41.1</v>
      </c>
      <c r="L70" s="30">
        <f t="shared" si="14"/>
        <v>41.1</v>
      </c>
      <c r="M70" s="30">
        <f t="shared" si="2"/>
        <v>100</v>
      </c>
      <c r="N70" s="30">
        <f t="shared" si="15"/>
        <v>100</v>
      </c>
    </row>
    <row r="71" spans="1:14" ht="49.5" customHeight="1" x14ac:dyDescent="0.2">
      <c r="A71" s="46" t="str">
        <f>A64</f>
        <v>Иные закупки товаров, работ и услуг для обеспечения государственных (муниципальных) нужд</v>
      </c>
      <c r="B71" s="47">
        <v>921</v>
      </c>
      <c r="C71" s="48" t="s">
        <v>30</v>
      </c>
      <c r="D71" s="48" t="s">
        <v>51</v>
      </c>
      <c r="E71" s="10" t="s">
        <v>62</v>
      </c>
      <c r="F71" s="10" t="s">
        <v>63</v>
      </c>
      <c r="G71" s="10" t="s">
        <v>55</v>
      </c>
      <c r="H71" s="10" t="s">
        <v>86</v>
      </c>
      <c r="I71" s="13" t="s">
        <v>21</v>
      </c>
      <c r="J71" s="34">
        <v>41.1</v>
      </c>
      <c r="K71" s="30">
        <f t="shared" ref="K71:K119" si="17">J71</f>
        <v>41.1</v>
      </c>
      <c r="L71" s="30">
        <v>41.1</v>
      </c>
      <c r="M71" s="30">
        <f t="shared" ref="M71:M119" si="18">N71</f>
        <v>100</v>
      </c>
      <c r="N71" s="30">
        <v>100</v>
      </c>
    </row>
    <row r="72" spans="1:14" ht="15.75" customHeight="1" x14ac:dyDescent="0.2">
      <c r="A72" s="54" t="s">
        <v>32</v>
      </c>
      <c r="B72" s="23">
        <f>B64</f>
        <v>921</v>
      </c>
      <c r="C72" s="26" t="s">
        <v>18</v>
      </c>
      <c r="D72" s="27"/>
      <c r="E72" s="10"/>
      <c r="F72" s="10"/>
      <c r="G72" s="10"/>
      <c r="H72" s="10"/>
      <c r="I72" s="13"/>
      <c r="J72" s="21">
        <f>J79+J73+J85</f>
        <v>660</v>
      </c>
      <c r="K72" s="21">
        <f t="shared" si="17"/>
        <v>660</v>
      </c>
      <c r="L72" s="21">
        <f>L73+L79+L85</f>
        <v>660</v>
      </c>
      <c r="M72" s="21">
        <f t="shared" si="18"/>
        <v>100</v>
      </c>
      <c r="N72" s="21">
        <f>N79</f>
        <v>100</v>
      </c>
    </row>
    <row r="73" spans="1:14" ht="15.75" customHeight="1" x14ac:dyDescent="0.2">
      <c r="A73" s="31" t="s">
        <v>91</v>
      </c>
      <c r="B73" s="29">
        <v>921</v>
      </c>
      <c r="C73" s="27" t="s">
        <v>18</v>
      </c>
      <c r="D73" s="27" t="s">
        <v>90</v>
      </c>
      <c r="E73" s="10"/>
      <c r="F73" s="10"/>
      <c r="G73" s="10"/>
      <c r="H73" s="10"/>
      <c r="I73" s="13"/>
      <c r="J73" s="30">
        <f t="shared" ref="J73:N77" si="19">J74</f>
        <v>150</v>
      </c>
      <c r="K73" s="30">
        <f t="shared" si="17"/>
        <v>150</v>
      </c>
      <c r="L73" s="30">
        <f t="shared" si="19"/>
        <v>150</v>
      </c>
      <c r="M73" s="30">
        <f t="shared" si="18"/>
        <v>100</v>
      </c>
      <c r="N73" s="30">
        <f t="shared" si="19"/>
        <v>100</v>
      </c>
    </row>
    <row r="74" spans="1:14" ht="67.5" customHeight="1" x14ac:dyDescent="0.2">
      <c r="A74" s="28" t="str">
        <f>A67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74" s="29">
        <v>921</v>
      </c>
      <c r="C74" s="27" t="s">
        <v>18</v>
      </c>
      <c r="D74" s="27" t="s">
        <v>90</v>
      </c>
      <c r="E74" s="10" t="s">
        <v>62</v>
      </c>
      <c r="F74" s="10"/>
      <c r="G74" s="10"/>
      <c r="H74" s="10"/>
      <c r="I74" s="13"/>
      <c r="J74" s="30">
        <f t="shared" si="19"/>
        <v>150</v>
      </c>
      <c r="K74" s="30">
        <f t="shared" si="17"/>
        <v>150</v>
      </c>
      <c r="L74" s="30">
        <f t="shared" si="19"/>
        <v>150</v>
      </c>
      <c r="M74" s="30">
        <f t="shared" si="18"/>
        <v>100</v>
      </c>
      <c r="N74" s="30">
        <f t="shared" si="19"/>
        <v>100</v>
      </c>
    </row>
    <row r="75" spans="1:14" ht="81.75" customHeight="1" x14ac:dyDescent="0.2">
      <c r="A75" s="28" t="str">
        <f>A68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75" s="29">
        <v>921</v>
      </c>
      <c r="C75" s="27" t="s">
        <v>18</v>
      </c>
      <c r="D75" s="27" t="s">
        <v>90</v>
      </c>
      <c r="E75" s="10" t="s">
        <v>62</v>
      </c>
      <c r="F75" s="10" t="s">
        <v>63</v>
      </c>
      <c r="G75" s="10"/>
      <c r="H75" s="10"/>
      <c r="I75" s="13"/>
      <c r="J75" s="30">
        <f t="shared" si="19"/>
        <v>150</v>
      </c>
      <c r="K75" s="30">
        <f t="shared" si="17"/>
        <v>150</v>
      </c>
      <c r="L75" s="30">
        <f t="shared" si="19"/>
        <v>150</v>
      </c>
      <c r="M75" s="30">
        <f t="shared" si="18"/>
        <v>100</v>
      </c>
      <c r="N75" s="30">
        <f t="shared" si="19"/>
        <v>100</v>
      </c>
    </row>
    <row r="76" spans="1:14" ht="25.5" customHeight="1" x14ac:dyDescent="0.2">
      <c r="A76" s="31" t="s">
        <v>109</v>
      </c>
      <c r="B76" s="29">
        <v>921</v>
      </c>
      <c r="C76" s="27" t="s">
        <v>18</v>
      </c>
      <c r="D76" s="27" t="s">
        <v>90</v>
      </c>
      <c r="E76" s="10" t="s">
        <v>62</v>
      </c>
      <c r="F76" s="10" t="s">
        <v>63</v>
      </c>
      <c r="G76" s="10" t="s">
        <v>55</v>
      </c>
      <c r="H76" s="10" t="s">
        <v>108</v>
      </c>
      <c r="I76" s="13"/>
      <c r="J76" s="30">
        <f t="shared" si="19"/>
        <v>150</v>
      </c>
      <c r="K76" s="30">
        <f t="shared" si="17"/>
        <v>150</v>
      </c>
      <c r="L76" s="30">
        <f t="shared" si="19"/>
        <v>150</v>
      </c>
      <c r="M76" s="30">
        <f t="shared" si="18"/>
        <v>100</v>
      </c>
      <c r="N76" s="30">
        <f t="shared" si="19"/>
        <v>100</v>
      </c>
    </row>
    <row r="77" spans="1:14" ht="45" customHeight="1" x14ac:dyDescent="0.2">
      <c r="A77" s="28" t="str">
        <f>A70</f>
        <v>Закупка товаров, работ и услуг для государственных (муниципальных) нужд</v>
      </c>
      <c r="B77" s="29">
        <v>921</v>
      </c>
      <c r="C77" s="27" t="s">
        <v>18</v>
      </c>
      <c r="D77" s="27" t="s">
        <v>90</v>
      </c>
      <c r="E77" s="10" t="s">
        <v>62</v>
      </c>
      <c r="F77" s="10" t="s">
        <v>63</v>
      </c>
      <c r="G77" s="10" t="s">
        <v>55</v>
      </c>
      <c r="H77" s="10" t="s">
        <v>108</v>
      </c>
      <c r="I77" s="13" t="s">
        <v>19</v>
      </c>
      <c r="J77" s="30">
        <f t="shared" si="19"/>
        <v>150</v>
      </c>
      <c r="K77" s="30">
        <f t="shared" si="17"/>
        <v>150</v>
      </c>
      <c r="L77" s="30">
        <f t="shared" si="19"/>
        <v>150</v>
      </c>
      <c r="M77" s="30">
        <f t="shared" si="18"/>
        <v>100</v>
      </c>
      <c r="N77" s="30">
        <f t="shared" si="19"/>
        <v>100</v>
      </c>
    </row>
    <row r="78" spans="1:14" ht="43.5" customHeight="1" x14ac:dyDescent="0.2">
      <c r="A78" s="28" t="str">
        <f>A71</f>
        <v>Иные закупки товаров, работ и услуг для обеспечения государственных (муниципальных) нужд</v>
      </c>
      <c r="B78" s="29">
        <v>921</v>
      </c>
      <c r="C78" s="27" t="s">
        <v>18</v>
      </c>
      <c r="D78" s="27" t="s">
        <v>90</v>
      </c>
      <c r="E78" s="10" t="s">
        <v>62</v>
      </c>
      <c r="F78" s="10" t="s">
        <v>63</v>
      </c>
      <c r="G78" s="10" t="s">
        <v>55</v>
      </c>
      <c r="H78" s="10" t="s">
        <v>108</v>
      </c>
      <c r="I78" s="13" t="s">
        <v>21</v>
      </c>
      <c r="J78" s="30">
        <v>150</v>
      </c>
      <c r="K78" s="30">
        <f t="shared" si="17"/>
        <v>150</v>
      </c>
      <c r="L78" s="30">
        <v>150</v>
      </c>
      <c r="M78" s="30">
        <f t="shared" si="18"/>
        <v>100</v>
      </c>
      <c r="N78" s="30">
        <v>100</v>
      </c>
    </row>
    <row r="79" spans="1:14" ht="34.5" customHeight="1" x14ac:dyDescent="0.2">
      <c r="A79" s="28" t="s">
        <v>37</v>
      </c>
      <c r="B79" s="29">
        <f>B64</f>
        <v>921</v>
      </c>
      <c r="C79" s="27" t="s">
        <v>18</v>
      </c>
      <c r="D79" s="27" t="s">
        <v>31</v>
      </c>
      <c r="E79" s="10"/>
      <c r="F79" s="10"/>
      <c r="G79" s="10"/>
      <c r="H79" s="10"/>
      <c r="I79" s="13"/>
      <c r="J79" s="30">
        <f t="shared" ref="J79:N79" si="20">J80</f>
        <v>490</v>
      </c>
      <c r="K79" s="30">
        <f t="shared" si="17"/>
        <v>490</v>
      </c>
      <c r="L79" s="30">
        <f t="shared" si="20"/>
        <v>490</v>
      </c>
      <c r="M79" s="30">
        <f t="shared" si="18"/>
        <v>100</v>
      </c>
      <c r="N79" s="30">
        <f t="shared" si="20"/>
        <v>100</v>
      </c>
    </row>
    <row r="80" spans="1:14" ht="96.75" customHeight="1" x14ac:dyDescent="0.2">
      <c r="A80" s="55" t="s">
        <v>99</v>
      </c>
      <c r="B80" s="36">
        <f>B79</f>
        <v>921</v>
      </c>
      <c r="C80" s="27" t="s">
        <v>18</v>
      </c>
      <c r="D80" s="27" t="s">
        <v>31</v>
      </c>
      <c r="E80" s="10" t="s">
        <v>29</v>
      </c>
      <c r="F80" s="10"/>
      <c r="G80" s="10"/>
      <c r="H80" s="10"/>
      <c r="I80" s="13"/>
      <c r="J80" s="30">
        <f t="shared" ref="J80:N81" si="21">J81</f>
        <v>490</v>
      </c>
      <c r="K80" s="30">
        <f t="shared" si="17"/>
        <v>490</v>
      </c>
      <c r="L80" s="30">
        <f t="shared" si="21"/>
        <v>490</v>
      </c>
      <c r="M80" s="30">
        <f t="shared" si="18"/>
        <v>100</v>
      </c>
      <c r="N80" s="30">
        <f t="shared" si="21"/>
        <v>100</v>
      </c>
    </row>
    <row r="81" spans="1:14" ht="69" customHeight="1" x14ac:dyDescent="0.2">
      <c r="A81" s="55" t="s">
        <v>38</v>
      </c>
      <c r="B81" s="36">
        <f>B80</f>
        <v>921</v>
      </c>
      <c r="C81" s="27" t="s">
        <v>18</v>
      </c>
      <c r="D81" s="27" t="s">
        <v>31</v>
      </c>
      <c r="E81" s="10" t="s">
        <v>29</v>
      </c>
      <c r="F81" s="10" t="s">
        <v>64</v>
      </c>
      <c r="G81" s="10" t="s">
        <v>10</v>
      </c>
      <c r="H81" s="10"/>
      <c r="I81" s="13"/>
      <c r="J81" s="30">
        <f t="shared" si="21"/>
        <v>490</v>
      </c>
      <c r="K81" s="30">
        <f t="shared" si="17"/>
        <v>490</v>
      </c>
      <c r="L81" s="30">
        <f t="shared" si="21"/>
        <v>490</v>
      </c>
      <c r="M81" s="30">
        <f t="shared" si="18"/>
        <v>100</v>
      </c>
      <c r="N81" s="30">
        <f t="shared" si="21"/>
        <v>100</v>
      </c>
    </row>
    <row r="82" spans="1:14" ht="309" customHeight="1" x14ac:dyDescent="0.2">
      <c r="A82" s="55" t="s">
        <v>122</v>
      </c>
      <c r="B82" s="36">
        <f>B81</f>
        <v>921</v>
      </c>
      <c r="C82" s="27" t="s">
        <v>18</v>
      </c>
      <c r="D82" s="27" t="s">
        <v>31</v>
      </c>
      <c r="E82" s="10" t="s">
        <v>29</v>
      </c>
      <c r="F82" s="10" t="s">
        <v>64</v>
      </c>
      <c r="G82" s="10" t="s">
        <v>10</v>
      </c>
      <c r="H82" s="10" t="s">
        <v>121</v>
      </c>
      <c r="I82" s="13"/>
      <c r="J82" s="30">
        <f t="shared" ref="J82:J83" si="22">J83</f>
        <v>490</v>
      </c>
      <c r="K82" s="30">
        <f t="shared" si="17"/>
        <v>490</v>
      </c>
      <c r="L82" s="30">
        <f t="shared" ref="L82:L83" si="23">L83</f>
        <v>490</v>
      </c>
      <c r="M82" s="30">
        <f t="shared" si="18"/>
        <v>100</v>
      </c>
      <c r="N82" s="30">
        <f t="shared" ref="N82:N83" si="24">N83</f>
        <v>100</v>
      </c>
    </row>
    <row r="83" spans="1:14" ht="45.75" customHeight="1" x14ac:dyDescent="0.2">
      <c r="A83" s="31" t="str">
        <f>A63</f>
        <v>Закупка товаров, работ и услуг для государственных (муниципальных) нужд</v>
      </c>
      <c r="B83" s="36">
        <f t="shared" ref="B83:B84" si="25">B82</f>
        <v>921</v>
      </c>
      <c r="C83" s="27" t="s">
        <v>18</v>
      </c>
      <c r="D83" s="27" t="s">
        <v>31</v>
      </c>
      <c r="E83" s="10" t="s">
        <v>29</v>
      </c>
      <c r="F83" s="10" t="s">
        <v>64</v>
      </c>
      <c r="G83" s="10" t="s">
        <v>10</v>
      </c>
      <c r="H83" s="10" t="s">
        <v>121</v>
      </c>
      <c r="I83" s="13" t="s">
        <v>19</v>
      </c>
      <c r="J83" s="30">
        <f t="shared" si="22"/>
        <v>490</v>
      </c>
      <c r="K83" s="30">
        <f t="shared" si="17"/>
        <v>490</v>
      </c>
      <c r="L83" s="30">
        <f t="shared" si="23"/>
        <v>490</v>
      </c>
      <c r="M83" s="30">
        <f t="shared" si="18"/>
        <v>100</v>
      </c>
      <c r="N83" s="30">
        <f t="shared" si="24"/>
        <v>100</v>
      </c>
    </row>
    <row r="84" spans="1:14" ht="44.25" customHeight="1" x14ac:dyDescent="0.2">
      <c r="A84" s="31" t="str">
        <f>A64</f>
        <v>Иные закупки товаров, работ и услуг для обеспечения государственных (муниципальных) нужд</v>
      </c>
      <c r="B84" s="36">
        <f t="shared" si="25"/>
        <v>921</v>
      </c>
      <c r="C84" s="27" t="s">
        <v>18</v>
      </c>
      <c r="D84" s="27" t="s">
        <v>31</v>
      </c>
      <c r="E84" s="10" t="s">
        <v>29</v>
      </c>
      <c r="F84" s="10" t="s">
        <v>64</v>
      </c>
      <c r="G84" s="10" t="s">
        <v>10</v>
      </c>
      <c r="H84" s="10" t="s">
        <v>121</v>
      </c>
      <c r="I84" s="13" t="s">
        <v>21</v>
      </c>
      <c r="J84" s="30">
        <v>490</v>
      </c>
      <c r="K84" s="30">
        <f t="shared" si="17"/>
        <v>490</v>
      </c>
      <c r="L84" s="30">
        <v>490</v>
      </c>
      <c r="M84" s="30">
        <f t="shared" si="18"/>
        <v>100</v>
      </c>
      <c r="N84" s="30">
        <v>100</v>
      </c>
    </row>
    <row r="85" spans="1:14" ht="31.5" customHeight="1" x14ac:dyDescent="0.2">
      <c r="A85" s="31" t="s">
        <v>112</v>
      </c>
      <c r="B85" s="36">
        <v>921</v>
      </c>
      <c r="C85" s="27" t="s">
        <v>18</v>
      </c>
      <c r="D85" s="27" t="s">
        <v>110</v>
      </c>
      <c r="E85" s="10"/>
      <c r="F85" s="10"/>
      <c r="G85" s="10"/>
      <c r="H85" s="10"/>
      <c r="I85" s="13"/>
      <c r="J85" s="30">
        <f t="shared" ref="J85:K89" si="26">J86</f>
        <v>20</v>
      </c>
      <c r="K85" s="30">
        <f t="shared" si="26"/>
        <v>20</v>
      </c>
      <c r="L85" s="30">
        <f t="shared" ref="L85:N89" si="27">L86</f>
        <v>20</v>
      </c>
      <c r="M85" s="30">
        <f t="shared" si="27"/>
        <v>100</v>
      </c>
      <c r="N85" s="30">
        <f t="shared" si="27"/>
        <v>100</v>
      </c>
    </row>
    <row r="86" spans="1:14" ht="66.75" customHeight="1" x14ac:dyDescent="0.2">
      <c r="A86" s="31" t="str">
        <f>A74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86" s="36">
        <v>921</v>
      </c>
      <c r="C86" s="27" t="s">
        <v>18</v>
      </c>
      <c r="D86" s="27" t="s">
        <v>110</v>
      </c>
      <c r="E86" s="10" t="s">
        <v>62</v>
      </c>
      <c r="F86" s="10"/>
      <c r="G86" s="10"/>
      <c r="H86" s="10"/>
      <c r="I86" s="13"/>
      <c r="J86" s="30">
        <f t="shared" si="26"/>
        <v>20</v>
      </c>
      <c r="K86" s="30">
        <f t="shared" si="26"/>
        <v>20</v>
      </c>
      <c r="L86" s="30">
        <f t="shared" si="27"/>
        <v>20</v>
      </c>
      <c r="M86" s="30">
        <f t="shared" si="27"/>
        <v>100</v>
      </c>
      <c r="N86" s="30">
        <f t="shared" si="27"/>
        <v>100</v>
      </c>
    </row>
    <row r="87" spans="1:14" ht="76.5" customHeight="1" x14ac:dyDescent="0.2">
      <c r="A87" s="31" t="str">
        <f>A75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87" s="36">
        <v>921</v>
      </c>
      <c r="C87" s="27" t="s">
        <v>18</v>
      </c>
      <c r="D87" s="27" t="s">
        <v>110</v>
      </c>
      <c r="E87" s="10" t="s">
        <v>62</v>
      </c>
      <c r="F87" s="10" t="s">
        <v>63</v>
      </c>
      <c r="G87" s="10"/>
      <c r="H87" s="10"/>
      <c r="I87" s="13"/>
      <c r="J87" s="30">
        <f t="shared" si="26"/>
        <v>20</v>
      </c>
      <c r="K87" s="30">
        <f t="shared" si="26"/>
        <v>20</v>
      </c>
      <c r="L87" s="30">
        <f t="shared" si="27"/>
        <v>20</v>
      </c>
      <c r="M87" s="30">
        <f t="shared" si="27"/>
        <v>100</v>
      </c>
      <c r="N87" s="30">
        <f t="shared" si="27"/>
        <v>100</v>
      </c>
    </row>
    <row r="88" spans="1:14" ht="28.5" customHeight="1" x14ac:dyDescent="0.2">
      <c r="A88" s="31" t="s">
        <v>113</v>
      </c>
      <c r="B88" s="36">
        <v>921</v>
      </c>
      <c r="C88" s="27" t="s">
        <v>18</v>
      </c>
      <c r="D88" s="27" t="s">
        <v>110</v>
      </c>
      <c r="E88" s="10" t="s">
        <v>62</v>
      </c>
      <c r="F88" s="10" t="s">
        <v>63</v>
      </c>
      <c r="G88" s="10" t="s">
        <v>55</v>
      </c>
      <c r="H88" s="10" t="s">
        <v>111</v>
      </c>
      <c r="I88" s="13"/>
      <c r="J88" s="30">
        <f t="shared" si="26"/>
        <v>20</v>
      </c>
      <c r="K88" s="30">
        <f t="shared" si="26"/>
        <v>20</v>
      </c>
      <c r="L88" s="30">
        <f t="shared" si="27"/>
        <v>20</v>
      </c>
      <c r="M88" s="30">
        <f t="shared" si="27"/>
        <v>100</v>
      </c>
      <c r="N88" s="30">
        <f t="shared" si="27"/>
        <v>100</v>
      </c>
    </row>
    <row r="89" spans="1:14" ht="44.25" customHeight="1" x14ac:dyDescent="0.2">
      <c r="A89" s="31" t="str">
        <f>A83</f>
        <v>Закупка товаров, работ и услуг для государственных (муниципальных) нужд</v>
      </c>
      <c r="B89" s="36">
        <v>921</v>
      </c>
      <c r="C89" s="27" t="s">
        <v>18</v>
      </c>
      <c r="D89" s="27" t="s">
        <v>110</v>
      </c>
      <c r="E89" s="10" t="s">
        <v>62</v>
      </c>
      <c r="F89" s="10" t="s">
        <v>63</v>
      </c>
      <c r="G89" s="10" t="s">
        <v>55</v>
      </c>
      <c r="H89" s="10" t="s">
        <v>111</v>
      </c>
      <c r="I89" s="13" t="s">
        <v>19</v>
      </c>
      <c r="J89" s="30">
        <f t="shared" si="26"/>
        <v>20</v>
      </c>
      <c r="K89" s="30">
        <f t="shared" si="26"/>
        <v>20</v>
      </c>
      <c r="L89" s="30">
        <f t="shared" si="27"/>
        <v>20</v>
      </c>
      <c r="M89" s="30">
        <f t="shared" si="27"/>
        <v>100</v>
      </c>
      <c r="N89" s="30">
        <f t="shared" si="27"/>
        <v>100</v>
      </c>
    </row>
    <row r="90" spans="1:14" ht="44.25" customHeight="1" x14ac:dyDescent="0.2">
      <c r="A90" s="31" t="str">
        <f>A84</f>
        <v>Иные закупки товаров, работ и услуг для обеспечения государственных (муниципальных) нужд</v>
      </c>
      <c r="B90" s="36">
        <v>921</v>
      </c>
      <c r="C90" s="27" t="s">
        <v>18</v>
      </c>
      <c r="D90" s="27" t="s">
        <v>110</v>
      </c>
      <c r="E90" s="10" t="s">
        <v>62</v>
      </c>
      <c r="F90" s="10" t="s">
        <v>63</v>
      </c>
      <c r="G90" s="10" t="s">
        <v>55</v>
      </c>
      <c r="H90" s="10" t="s">
        <v>111</v>
      </c>
      <c r="I90" s="13" t="s">
        <v>21</v>
      </c>
      <c r="J90" s="30">
        <v>20</v>
      </c>
      <c r="K90" s="30">
        <f>J90</f>
        <v>20</v>
      </c>
      <c r="L90" s="30">
        <v>20</v>
      </c>
      <c r="M90" s="30">
        <f>L90/K90*100</f>
        <v>100</v>
      </c>
      <c r="N90" s="30">
        <f>M90</f>
        <v>100</v>
      </c>
    </row>
    <row r="91" spans="1:14" ht="15.75" customHeight="1" x14ac:dyDescent="0.2">
      <c r="A91" s="74" t="s">
        <v>33</v>
      </c>
      <c r="B91" s="42">
        <f>B84</f>
        <v>921</v>
      </c>
      <c r="C91" s="26" t="s">
        <v>27</v>
      </c>
      <c r="D91" s="56"/>
      <c r="E91" s="10"/>
      <c r="F91" s="10"/>
      <c r="G91" s="10"/>
      <c r="H91" s="10"/>
      <c r="I91" s="13"/>
      <c r="J91" s="21">
        <f>J103+J92</f>
        <v>663.6</v>
      </c>
      <c r="K91" s="21">
        <f t="shared" si="17"/>
        <v>663.6</v>
      </c>
      <c r="L91" s="21">
        <f>L103+L92</f>
        <v>647.29999999999995</v>
      </c>
      <c r="M91" s="21">
        <f t="shared" si="18"/>
        <v>97.54370102471367</v>
      </c>
      <c r="N91" s="21">
        <f>L91/K91*100</f>
        <v>97.54370102471367</v>
      </c>
    </row>
    <row r="92" spans="1:14" ht="15.75" customHeight="1" x14ac:dyDescent="0.2">
      <c r="A92" s="31" t="s">
        <v>115</v>
      </c>
      <c r="B92" s="38">
        <v>921</v>
      </c>
      <c r="C92" s="27" t="s">
        <v>27</v>
      </c>
      <c r="D92" s="56" t="s">
        <v>12</v>
      </c>
      <c r="E92" s="10"/>
      <c r="F92" s="10"/>
      <c r="G92" s="10"/>
      <c r="H92" s="10"/>
      <c r="I92" s="13"/>
      <c r="J92" s="30">
        <f>J93+J98</f>
        <v>456.1</v>
      </c>
      <c r="K92" s="30">
        <f>K93+K98</f>
        <v>456.1</v>
      </c>
      <c r="L92" s="30">
        <f>L93+L98</f>
        <v>456.1</v>
      </c>
      <c r="M92" s="30">
        <f>L92/K92*100</f>
        <v>100</v>
      </c>
      <c r="N92" s="30">
        <f>M92</f>
        <v>100</v>
      </c>
    </row>
    <row r="93" spans="1:14" ht="88.5" customHeight="1" x14ac:dyDescent="0.2">
      <c r="A93" s="85" t="s">
        <v>116</v>
      </c>
      <c r="B93" s="38">
        <v>921</v>
      </c>
      <c r="C93" s="27" t="s">
        <v>27</v>
      </c>
      <c r="D93" s="56" t="s">
        <v>12</v>
      </c>
      <c r="E93" s="10" t="s">
        <v>51</v>
      </c>
      <c r="F93" s="10"/>
      <c r="G93" s="10"/>
      <c r="H93" s="10"/>
      <c r="I93" s="13"/>
      <c r="J93" s="30">
        <f t="shared" ref="J93:N96" si="28">J94</f>
        <v>244.2</v>
      </c>
      <c r="K93" s="30">
        <f t="shared" si="28"/>
        <v>244.2</v>
      </c>
      <c r="L93" s="30">
        <f t="shared" si="28"/>
        <v>244.2</v>
      </c>
      <c r="M93" s="30">
        <f t="shared" si="28"/>
        <v>100</v>
      </c>
      <c r="N93" s="30">
        <f t="shared" si="28"/>
        <v>100</v>
      </c>
    </row>
    <row r="94" spans="1:14" ht="39" customHeight="1" x14ac:dyDescent="0.2">
      <c r="A94" s="86" t="s">
        <v>117</v>
      </c>
      <c r="B94" s="38">
        <v>921</v>
      </c>
      <c r="C94" s="27" t="s">
        <v>27</v>
      </c>
      <c r="D94" s="56" t="s">
        <v>12</v>
      </c>
      <c r="E94" s="10" t="s">
        <v>51</v>
      </c>
      <c r="F94" s="10" t="s">
        <v>64</v>
      </c>
      <c r="G94" s="10" t="s">
        <v>51</v>
      </c>
      <c r="H94" s="10"/>
      <c r="I94" s="13"/>
      <c r="J94" s="30">
        <f t="shared" si="28"/>
        <v>244.2</v>
      </c>
      <c r="K94" s="30">
        <f t="shared" si="28"/>
        <v>244.2</v>
      </c>
      <c r="L94" s="30">
        <f t="shared" si="28"/>
        <v>244.2</v>
      </c>
      <c r="M94" s="30">
        <f t="shared" si="28"/>
        <v>100</v>
      </c>
      <c r="N94" s="30">
        <f t="shared" si="28"/>
        <v>100</v>
      </c>
    </row>
    <row r="95" spans="1:14" ht="32.25" customHeight="1" x14ac:dyDescent="0.2">
      <c r="A95" s="87" t="s">
        <v>118</v>
      </c>
      <c r="B95" s="38">
        <v>921</v>
      </c>
      <c r="C95" s="27" t="s">
        <v>27</v>
      </c>
      <c r="D95" s="56" t="s">
        <v>12</v>
      </c>
      <c r="E95" s="10" t="s">
        <v>51</v>
      </c>
      <c r="F95" s="10" t="s">
        <v>64</v>
      </c>
      <c r="G95" s="10" t="s">
        <v>51</v>
      </c>
      <c r="H95" s="10" t="s">
        <v>114</v>
      </c>
      <c r="I95" s="13"/>
      <c r="J95" s="30">
        <f t="shared" si="28"/>
        <v>244.2</v>
      </c>
      <c r="K95" s="30">
        <f t="shared" si="28"/>
        <v>244.2</v>
      </c>
      <c r="L95" s="30">
        <f t="shared" si="28"/>
        <v>244.2</v>
      </c>
      <c r="M95" s="30">
        <f t="shared" si="28"/>
        <v>100</v>
      </c>
      <c r="N95" s="30">
        <f t="shared" si="28"/>
        <v>100</v>
      </c>
    </row>
    <row r="96" spans="1:14" ht="44.25" customHeight="1" x14ac:dyDescent="0.2">
      <c r="A96" s="88" t="str">
        <f>A89</f>
        <v>Закупка товаров, работ и услуг для государственных (муниципальных) нужд</v>
      </c>
      <c r="B96" s="38">
        <v>921</v>
      </c>
      <c r="C96" s="27" t="s">
        <v>27</v>
      </c>
      <c r="D96" s="56" t="s">
        <v>12</v>
      </c>
      <c r="E96" s="10" t="s">
        <v>51</v>
      </c>
      <c r="F96" s="10" t="s">
        <v>64</v>
      </c>
      <c r="G96" s="10" t="s">
        <v>51</v>
      </c>
      <c r="H96" s="10" t="s">
        <v>114</v>
      </c>
      <c r="I96" s="13" t="s">
        <v>19</v>
      </c>
      <c r="J96" s="30">
        <f t="shared" si="28"/>
        <v>244.2</v>
      </c>
      <c r="K96" s="30">
        <f t="shared" si="28"/>
        <v>244.2</v>
      </c>
      <c r="L96" s="30">
        <f t="shared" si="28"/>
        <v>244.2</v>
      </c>
      <c r="M96" s="30">
        <f t="shared" si="28"/>
        <v>100</v>
      </c>
      <c r="N96" s="30">
        <f t="shared" si="28"/>
        <v>100</v>
      </c>
    </row>
    <row r="97" spans="1:14" ht="45.75" customHeight="1" x14ac:dyDescent="0.2">
      <c r="A97" s="88" t="str">
        <f>A90</f>
        <v>Иные закупки товаров, работ и услуг для обеспечения государственных (муниципальных) нужд</v>
      </c>
      <c r="B97" s="38">
        <v>921</v>
      </c>
      <c r="C97" s="27" t="s">
        <v>27</v>
      </c>
      <c r="D97" s="56" t="s">
        <v>12</v>
      </c>
      <c r="E97" s="10" t="s">
        <v>51</v>
      </c>
      <c r="F97" s="10" t="s">
        <v>64</v>
      </c>
      <c r="G97" s="10" t="s">
        <v>51</v>
      </c>
      <c r="H97" s="10" t="s">
        <v>114</v>
      </c>
      <c r="I97" s="13" t="s">
        <v>21</v>
      </c>
      <c r="J97" s="30">
        <v>244.2</v>
      </c>
      <c r="K97" s="30">
        <f>J97</f>
        <v>244.2</v>
      </c>
      <c r="L97" s="30">
        <v>244.2</v>
      </c>
      <c r="M97" s="30">
        <f>L97/K97*100</f>
        <v>100</v>
      </c>
      <c r="N97" s="30">
        <f>M97</f>
        <v>100</v>
      </c>
    </row>
    <row r="98" spans="1:14" ht="73.5" customHeight="1" x14ac:dyDescent="0.2">
      <c r="A98" s="88" t="str">
        <f>A86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98" s="38">
        <v>921</v>
      </c>
      <c r="C98" s="27" t="s">
        <v>27</v>
      </c>
      <c r="D98" s="56" t="s">
        <v>12</v>
      </c>
      <c r="E98" s="10" t="s">
        <v>62</v>
      </c>
      <c r="F98" s="10"/>
      <c r="G98" s="10"/>
      <c r="H98" s="10"/>
      <c r="I98" s="13"/>
      <c r="J98" s="30">
        <f t="shared" ref="J98:M101" si="29">J99</f>
        <v>211.9</v>
      </c>
      <c r="K98" s="30">
        <f t="shared" si="29"/>
        <v>211.9</v>
      </c>
      <c r="L98" s="30">
        <f t="shared" si="29"/>
        <v>211.9</v>
      </c>
      <c r="M98" s="30">
        <f t="shared" si="29"/>
        <v>100</v>
      </c>
      <c r="N98" s="30">
        <f>M98</f>
        <v>100</v>
      </c>
    </row>
    <row r="99" spans="1:14" ht="78.75" customHeight="1" x14ac:dyDescent="0.2">
      <c r="A99" s="88" t="str">
        <f>A87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99" s="38">
        <v>921</v>
      </c>
      <c r="C99" s="27" t="s">
        <v>27</v>
      </c>
      <c r="D99" s="56" t="s">
        <v>12</v>
      </c>
      <c r="E99" s="10" t="s">
        <v>62</v>
      </c>
      <c r="F99" s="10" t="s">
        <v>63</v>
      </c>
      <c r="G99" s="10"/>
      <c r="H99" s="10"/>
      <c r="I99" s="13"/>
      <c r="J99" s="30">
        <f t="shared" si="29"/>
        <v>211.9</v>
      </c>
      <c r="K99" s="30">
        <f t="shared" si="29"/>
        <v>211.9</v>
      </c>
      <c r="L99" s="30">
        <f t="shared" si="29"/>
        <v>211.9</v>
      </c>
      <c r="M99" s="30">
        <f t="shared" si="29"/>
        <v>100</v>
      </c>
      <c r="N99" s="30">
        <f>N100</f>
        <v>100</v>
      </c>
    </row>
    <row r="100" spans="1:14" ht="117" customHeight="1" x14ac:dyDescent="0.2">
      <c r="A100" s="86" t="str">
        <f>'[2]Приложение 3'!$A$92</f>
        <v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v>
      </c>
      <c r="B100" s="38">
        <v>921</v>
      </c>
      <c r="C100" s="27" t="s">
        <v>27</v>
      </c>
      <c r="D100" s="56" t="s">
        <v>12</v>
      </c>
      <c r="E100" s="10" t="s">
        <v>62</v>
      </c>
      <c r="F100" s="10" t="s">
        <v>63</v>
      </c>
      <c r="G100" s="10" t="s">
        <v>55</v>
      </c>
      <c r="H100" s="10" t="s">
        <v>119</v>
      </c>
      <c r="I100" s="13"/>
      <c r="J100" s="30">
        <f t="shared" si="29"/>
        <v>211.9</v>
      </c>
      <c r="K100" s="30">
        <f t="shared" si="29"/>
        <v>211.9</v>
      </c>
      <c r="L100" s="30">
        <f t="shared" si="29"/>
        <v>211.9</v>
      </c>
      <c r="M100" s="30">
        <f t="shared" si="29"/>
        <v>100</v>
      </c>
      <c r="N100" s="30">
        <f>N101</f>
        <v>100</v>
      </c>
    </row>
    <row r="101" spans="1:14" ht="40.5" customHeight="1" x14ac:dyDescent="0.2">
      <c r="A101" s="88" t="str">
        <f>A96</f>
        <v>Закупка товаров, работ и услуг для государственных (муниципальных) нужд</v>
      </c>
      <c r="B101" s="38">
        <v>921</v>
      </c>
      <c r="C101" s="27" t="s">
        <v>27</v>
      </c>
      <c r="D101" s="56" t="s">
        <v>12</v>
      </c>
      <c r="E101" s="10" t="s">
        <v>62</v>
      </c>
      <c r="F101" s="10" t="s">
        <v>63</v>
      </c>
      <c r="G101" s="10" t="s">
        <v>55</v>
      </c>
      <c r="H101" s="10" t="s">
        <v>119</v>
      </c>
      <c r="I101" s="13" t="s">
        <v>19</v>
      </c>
      <c r="J101" s="30">
        <f t="shared" si="29"/>
        <v>211.9</v>
      </c>
      <c r="K101" s="30">
        <f t="shared" si="29"/>
        <v>211.9</v>
      </c>
      <c r="L101" s="30">
        <f t="shared" si="29"/>
        <v>211.9</v>
      </c>
      <c r="M101" s="30">
        <f t="shared" si="29"/>
        <v>100</v>
      </c>
      <c r="N101" s="30">
        <f>N102</f>
        <v>100</v>
      </c>
    </row>
    <row r="102" spans="1:14" ht="41.25" customHeight="1" x14ac:dyDescent="0.2">
      <c r="A102" s="88" t="str">
        <f>A97</f>
        <v>Иные закупки товаров, работ и услуг для обеспечения государственных (муниципальных) нужд</v>
      </c>
      <c r="B102" s="38">
        <v>921</v>
      </c>
      <c r="C102" s="27" t="s">
        <v>27</v>
      </c>
      <c r="D102" s="56" t="s">
        <v>12</v>
      </c>
      <c r="E102" s="10" t="s">
        <v>62</v>
      </c>
      <c r="F102" s="10" t="s">
        <v>63</v>
      </c>
      <c r="G102" s="10" t="s">
        <v>55</v>
      </c>
      <c r="H102" s="10" t="s">
        <v>119</v>
      </c>
      <c r="I102" s="13" t="s">
        <v>21</v>
      </c>
      <c r="J102" s="30">
        <v>211.9</v>
      </c>
      <c r="K102" s="30">
        <f>J102</f>
        <v>211.9</v>
      </c>
      <c r="L102" s="30">
        <v>211.9</v>
      </c>
      <c r="M102" s="30">
        <f>L102/K102*100</f>
        <v>100</v>
      </c>
      <c r="N102" s="30">
        <f>M102</f>
        <v>100</v>
      </c>
    </row>
    <row r="103" spans="1:14" ht="18.75" customHeight="1" x14ac:dyDescent="0.2">
      <c r="A103" s="57" t="s">
        <v>34</v>
      </c>
      <c r="B103" s="58">
        <f>B91</f>
        <v>921</v>
      </c>
      <c r="C103" s="59" t="s">
        <v>27</v>
      </c>
      <c r="D103" s="59" t="s">
        <v>30</v>
      </c>
      <c r="E103" s="10"/>
      <c r="F103" s="10"/>
      <c r="G103" s="10"/>
      <c r="H103" s="10"/>
      <c r="I103" s="13"/>
      <c r="J103" s="34">
        <f>J104</f>
        <v>207.5</v>
      </c>
      <c r="K103" s="30">
        <f t="shared" si="17"/>
        <v>207.5</v>
      </c>
      <c r="L103" s="30">
        <f>L104</f>
        <v>191.2</v>
      </c>
      <c r="M103" s="30">
        <f>L103/K103*100</f>
        <v>92.144578313253007</v>
      </c>
      <c r="N103" s="30">
        <f>L103/K103*100</f>
        <v>92.144578313253007</v>
      </c>
    </row>
    <row r="104" spans="1:14" ht="90" customHeight="1" x14ac:dyDescent="0.2">
      <c r="A104" s="53" t="s">
        <v>85</v>
      </c>
      <c r="B104" s="60">
        <f>B103</f>
        <v>921</v>
      </c>
      <c r="C104" s="61" t="s">
        <v>27</v>
      </c>
      <c r="D104" s="37" t="s">
        <v>30</v>
      </c>
      <c r="E104" s="10" t="s">
        <v>51</v>
      </c>
      <c r="F104" s="10"/>
      <c r="G104" s="10"/>
      <c r="H104" s="10"/>
      <c r="I104" s="13"/>
      <c r="J104" s="30">
        <f>J105+J109</f>
        <v>207.5</v>
      </c>
      <c r="K104" s="30">
        <f t="shared" si="17"/>
        <v>207.5</v>
      </c>
      <c r="L104" s="30">
        <f>L105+L109</f>
        <v>191.2</v>
      </c>
      <c r="M104" s="30">
        <f>L104/K104*100</f>
        <v>92.144578313253007</v>
      </c>
      <c r="N104" s="30">
        <f>L104/K104*100</f>
        <v>92.144578313253007</v>
      </c>
    </row>
    <row r="105" spans="1:14" ht="33" customHeight="1" x14ac:dyDescent="0.2">
      <c r="A105" s="40" t="s">
        <v>52</v>
      </c>
      <c r="B105" s="62">
        <f>B104</f>
        <v>921</v>
      </c>
      <c r="C105" s="61" t="s">
        <v>27</v>
      </c>
      <c r="D105" s="37" t="s">
        <v>30</v>
      </c>
      <c r="E105" s="10" t="s">
        <v>51</v>
      </c>
      <c r="F105" s="10" t="s">
        <v>64</v>
      </c>
      <c r="G105" s="10" t="s">
        <v>58</v>
      </c>
      <c r="H105" s="10"/>
      <c r="I105" s="13"/>
      <c r="J105" s="30">
        <f>J106</f>
        <v>8</v>
      </c>
      <c r="K105" s="30">
        <f t="shared" si="17"/>
        <v>8</v>
      </c>
      <c r="L105" s="30">
        <f>L106</f>
        <v>8</v>
      </c>
      <c r="M105" s="30">
        <f t="shared" si="18"/>
        <v>100</v>
      </c>
      <c r="N105" s="30">
        <f>N106</f>
        <v>100</v>
      </c>
    </row>
    <row r="106" spans="1:14" ht="29.25" customHeight="1" x14ac:dyDescent="0.2">
      <c r="A106" s="53" t="s">
        <v>50</v>
      </c>
      <c r="B106" s="60">
        <f>B105</f>
        <v>921</v>
      </c>
      <c r="C106" s="61" t="s">
        <v>27</v>
      </c>
      <c r="D106" s="37" t="s">
        <v>30</v>
      </c>
      <c r="E106" s="10" t="s">
        <v>51</v>
      </c>
      <c r="F106" s="10" t="s">
        <v>64</v>
      </c>
      <c r="G106" s="10" t="s">
        <v>58</v>
      </c>
      <c r="H106" s="10" t="s">
        <v>67</v>
      </c>
      <c r="I106" s="13"/>
      <c r="J106" s="30">
        <f>J107</f>
        <v>8</v>
      </c>
      <c r="K106" s="30">
        <f t="shared" si="17"/>
        <v>8</v>
      </c>
      <c r="L106" s="30">
        <f t="shared" ref="L106:N106" si="30">L107</f>
        <v>8</v>
      </c>
      <c r="M106" s="30">
        <f t="shared" si="18"/>
        <v>100</v>
      </c>
      <c r="N106" s="30">
        <f t="shared" si="30"/>
        <v>100</v>
      </c>
    </row>
    <row r="107" spans="1:14" ht="45.75" customHeight="1" x14ac:dyDescent="0.2">
      <c r="A107" s="63" t="str">
        <f>A83</f>
        <v>Закупка товаров, работ и услуг для государственных (муниципальных) нужд</v>
      </c>
      <c r="B107" s="64">
        <f t="shared" ref="B107" si="31">B106</f>
        <v>921</v>
      </c>
      <c r="C107" s="61" t="s">
        <v>27</v>
      </c>
      <c r="D107" s="37" t="s">
        <v>30</v>
      </c>
      <c r="E107" s="10" t="s">
        <v>51</v>
      </c>
      <c r="F107" s="10" t="s">
        <v>64</v>
      </c>
      <c r="G107" s="10" t="s">
        <v>58</v>
      </c>
      <c r="H107" s="10" t="s">
        <v>67</v>
      </c>
      <c r="I107" s="13" t="s">
        <v>19</v>
      </c>
      <c r="J107" s="30">
        <f>J108</f>
        <v>8</v>
      </c>
      <c r="K107" s="30">
        <f t="shared" si="17"/>
        <v>8</v>
      </c>
      <c r="L107" s="30">
        <f>L108</f>
        <v>8</v>
      </c>
      <c r="M107" s="30">
        <f t="shared" si="18"/>
        <v>100</v>
      </c>
      <c r="N107" s="30">
        <f>N108</f>
        <v>100</v>
      </c>
    </row>
    <row r="108" spans="1:14" ht="47.25" customHeight="1" x14ac:dyDescent="0.2">
      <c r="A108" s="63" t="s">
        <v>20</v>
      </c>
      <c r="B108" s="64">
        <v>921</v>
      </c>
      <c r="C108" s="61" t="s">
        <v>27</v>
      </c>
      <c r="D108" s="37" t="s">
        <v>30</v>
      </c>
      <c r="E108" s="10" t="s">
        <v>51</v>
      </c>
      <c r="F108" s="10" t="s">
        <v>64</v>
      </c>
      <c r="G108" s="10" t="s">
        <v>58</v>
      </c>
      <c r="H108" s="10" t="s">
        <v>67</v>
      </c>
      <c r="I108" s="13" t="s">
        <v>21</v>
      </c>
      <c r="J108" s="30">
        <v>8</v>
      </c>
      <c r="K108" s="30">
        <f t="shared" si="17"/>
        <v>8</v>
      </c>
      <c r="L108" s="30">
        <v>8</v>
      </c>
      <c r="M108" s="30">
        <f>L108/K108*100</f>
        <v>100</v>
      </c>
      <c r="N108" s="30">
        <f>M108</f>
        <v>100</v>
      </c>
    </row>
    <row r="109" spans="1:14" ht="45.75" customHeight="1" x14ac:dyDescent="0.2">
      <c r="A109" s="63" t="s">
        <v>53</v>
      </c>
      <c r="B109" s="64">
        <v>921</v>
      </c>
      <c r="C109" s="61" t="s">
        <v>27</v>
      </c>
      <c r="D109" s="37" t="s">
        <v>30</v>
      </c>
      <c r="E109" s="10" t="s">
        <v>51</v>
      </c>
      <c r="F109" s="10" t="s">
        <v>64</v>
      </c>
      <c r="G109" s="10" t="s">
        <v>57</v>
      </c>
      <c r="H109" s="10"/>
      <c r="I109" s="13"/>
      <c r="J109" s="30">
        <f t="shared" ref="J109:N111" si="32">J110</f>
        <v>199.5</v>
      </c>
      <c r="K109" s="30">
        <f t="shared" si="17"/>
        <v>199.5</v>
      </c>
      <c r="L109" s="30">
        <f>L110</f>
        <v>183.2</v>
      </c>
      <c r="M109" s="30">
        <f t="shared" si="18"/>
        <v>91.829573934837086</v>
      </c>
      <c r="N109" s="30">
        <f t="shared" si="32"/>
        <v>91.829573934837086</v>
      </c>
    </row>
    <row r="110" spans="1:14" ht="22.5" customHeight="1" x14ac:dyDescent="0.2">
      <c r="A110" s="63" t="s">
        <v>39</v>
      </c>
      <c r="B110" s="64">
        <v>921</v>
      </c>
      <c r="C110" s="61" t="s">
        <v>27</v>
      </c>
      <c r="D110" s="37" t="s">
        <v>30</v>
      </c>
      <c r="E110" s="10" t="s">
        <v>51</v>
      </c>
      <c r="F110" s="10" t="s">
        <v>64</v>
      </c>
      <c r="G110" s="10" t="s">
        <v>57</v>
      </c>
      <c r="H110" s="10" t="s">
        <v>66</v>
      </c>
      <c r="I110" s="13"/>
      <c r="J110" s="30">
        <f t="shared" si="32"/>
        <v>199.5</v>
      </c>
      <c r="K110" s="30">
        <f t="shared" si="17"/>
        <v>199.5</v>
      </c>
      <c r="L110" s="30">
        <f t="shared" si="32"/>
        <v>183.2</v>
      </c>
      <c r="M110" s="30">
        <f t="shared" si="18"/>
        <v>91.829573934837086</v>
      </c>
      <c r="N110" s="30">
        <f t="shared" si="32"/>
        <v>91.829573934837086</v>
      </c>
    </row>
    <row r="111" spans="1:14" ht="40.5" customHeight="1" x14ac:dyDescent="0.2">
      <c r="A111" s="63" t="str">
        <f>A107</f>
        <v>Закупка товаров, работ и услуг для государственных (муниципальных) нужд</v>
      </c>
      <c r="B111" s="64">
        <v>921</v>
      </c>
      <c r="C111" s="61" t="s">
        <v>27</v>
      </c>
      <c r="D111" s="37" t="s">
        <v>30</v>
      </c>
      <c r="E111" s="10" t="s">
        <v>51</v>
      </c>
      <c r="F111" s="10" t="s">
        <v>64</v>
      </c>
      <c r="G111" s="10" t="s">
        <v>57</v>
      </c>
      <c r="H111" s="10" t="s">
        <v>66</v>
      </c>
      <c r="I111" s="13" t="s">
        <v>19</v>
      </c>
      <c r="J111" s="30">
        <f t="shared" si="32"/>
        <v>199.5</v>
      </c>
      <c r="K111" s="30">
        <f t="shared" si="17"/>
        <v>199.5</v>
      </c>
      <c r="L111" s="30">
        <f t="shared" si="32"/>
        <v>183.2</v>
      </c>
      <c r="M111" s="30">
        <f t="shared" si="18"/>
        <v>91.829573934837086</v>
      </c>
      <c r="N111" s="30">
        <f t="shared" si="32"/>
        <v>91.829573934837086</v>
      </c>
    </row>
    <row r="112" spans="1:14" ht="45" customHeight="1" x14ac:dyDescent="0.2">
      <c r="A112" s="31" t="str">
        <f>A108</f>
        <v>Иные закупки товаров, работ и услуг для обеспечения государственных (муниципальных) нужд</v>
      </c>
      <c r="B112" s="64">
        <v>921</v>
      </c>
      <c r="C112" s="61" t="s">
        <v>27</v>
      </c>
      <c r="D112" s="37" t="s">
        <v>30</v>
      </c>
      <c r="E112" s="10" t="s">
        <v>51</v>
      </c>
      <c r="F112" s="10" t="s">
        <v>64</v>
      </c>
      <c r="G112" s="10" t="s">
        <v>57</v>
      </c>
      <c r="H112" s="10" t="s">
        <v>66</v>
      </c>
      <c r="I112" s="13" t="s">
        <v>21</v>
      </c>
      <c r="J112" s="30">
        <v>199.5</v>
      </c>
      <c r="K112" s="30">
        <f t="shared" si="17"/>
        <v>199.5</v>
      </c>
      <c r="L112" s="30">
        <v>183.2</v>
      </c>
      <c r="M112" s="30">
        <f>L112/K112*100</f>
        <v>91.829573934837086</v>
      </c>
      <c r="N112" s="30">
        <f>L112/K112*100</f>
        <v>91.829573934837086</v>
      </c>
    </row>
    <row r="113" spans="1:14" ht="18.75" customHeight="1" x14ac:dyDescent="0.2">
      <c r="A113" s="65" t="s">
        <v>75</v>
      </c>
      <c r="B113" s="66">
        <v>921</v>
      </c>
      <c r="C113" s="67" t="s">
        <v>51</v>
      </c>
      <c r="D113" s="37"/>
      <c r="E113" s="10"/>
      <c r="F113" s="10"/>
      <c r="G113" s="10"/>
      <c r="H113" s="10"/>
      <c r="I113" s="13"/>
      <c r="J113" s="21">
        <f t="shared" ref="J113:J118" si="33">J114</f>
        <v>52.6</v>
      </c>
      <c r="K113" s="21">
        <f t="shared" si="17"/>
        <v>52.6</v>
      </c>
      <c r="L113" s="21">
        <f t="shared" ref="L113:L118" si="34">L114</f>
        <v>52.6</v>
      </c>
      <c r="M113" s="21">
        <f t="shared" si="18"/>
        <v>100</v>
      </c>
      <c r="N113" s="21">
        <f t="shared" ref="N113:N118" si="35">N114</f>
        <v>100</v>
      </c>
    </row>
    <row r="114" spans="1:14" ht="18" customHeight="1" x14ac:dyDescent="0.2">
      <c r="A114" s="31" t="s">
        <v>76</v>
      </c>
      <c r="B114" s="64">
        <v>921</v>
      </c>
      <c r="C114" s="61" t="s">
        <v>51</v>
      </c>
      <c r="D114" s="37" t="s">
        <v>10</v>
      </c>
      <c r="E114" s="10"/>
      <c r="F114" s="10"/>
      <c r="G114" s="10"/>
      <c r="H114" s="10"/>
      <c r="I114" s="13"/>
      <c r="J114" s="30">
        <f t="shared" si="33"/>
        <v>52.6</v>
      </c>
      <c r="K114" s="30">
        <f t="shared" si="17"/>
        <v>52.6</v>
      </c>
      <c r="L114" s="30">
        <f t="shared" si="34"/>
        <v>52.6</v>
      </c>
      <c r="M114" s="30">
        <f t="shared" si="18"/>
        <v>100</v>
      </c>
      <c r="N114" s="30">
        <f t="shared" si="35"/>
        <v>100</v>
      </c>
    </row>
    <row r="115" spans="1:14" ht="73.5" customHeight="1" x14ac:dyDescent="0.2">
      <c r="A115" s="31" t="str">
        <f>A67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115" s="64">
        <v>921</v>
      </c>
      <c r="C115" s="61" t="s">
        <v>51</v>
      </c>
      <c r="D115" s="37" t="s">
        <v>10</v>
      </c>
      <c r="E115" s="10" t="s">
        <v>62</v>
      </c>
      <c r="F115" s="10"/>
      <c r="G115" s="10"/>
      <c r="H115" s="10"/>
      <c r="I115" s="13"/>
      <c r="J115" s="30">
        <f t="shared" si="33"/>
        <v>52.6</v>
      </c>
      <c r="K115" s="30">
        <f t="shared" si="17"/>
        <v>52.6</v>
      </c>
      <c r="L115" s="30">
        <f t="shared" si="34"/>
        <v>52.6</v>
      </c>
      <c r="M115" s="30">
        <f t="shared" si="18"/>
        <v>100</v>
      </c>
      <c r="N115" s="30">
        <f t="shared" si="35"/>
        <v>100</v>
      </c>
    </row>
    <row r="116" spans="1:14" ht="83.25" customHeight="1" x14ac:dyDescent="0.2">
      <c r="A116" s="31" t="str">
        <f>A68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116" s="64">
        <v>921</v>
      </c>
      <c r="C116" s="61" t="s">
        <v>51</v>
      </c>
      <c r="D116" s="37" t="s">
        <v>10</v>
      </c>
      <c r="E116" s="10" t="s">
        <v>62</v>
      </c>
      <c r="F116" s="10" t="s">
        <v>63</v>
      </c>
      <c r="G116" s="10"/>
      <c r="H116" s="10"/>
      <c r="I116" s="13"/>
      <c r="J116" s="30">
        <f t="shared" si="33"/>
        <v>52.6</v>
      </c>
      <c r="K116" s="30">
        <f t="shared" si="17"/>
        <v>52.6</v>
      </c>
      <c r="L116" s="30">
        <f t="shared" si="34"/>
        <v>52.6</v>
      </c>
      <c r="M116" s="30">
        <f t="shared" si="18"/>
        <v>100</v>
      </c>
      <c r="N116" s="30">
        <f t="shared" si="35"/>
        <v>100</v>
      </c>
    </row>
    <row r="117" spans="1:14" ht="32.25" customHeight="1" x14ac:dyDescent="0.2">
      <c r="A117" s="31" t="s">
        <v>77</v>
      </c>
      <c r="B117" s="64">
        <v>921</v>
      </c>
      <c r="C117" s="61" t="s">
        <v>51</v>
      </c>
      <c r="D117" s="37" t="s">
        <v>10</v>
      </c>
      <c r="E117" s="10" t="s">
        <v>62</v>
      </c>
      <c r="F117" s="10" t="s">
        <v>63</v>
      </c>
      <c r="G117" s="10" t="s">
        <v>55</v>
      </c>
      <c r="H117" s="10" t="s">
        <v>72</v>
      </c>
      <c r="I117" s="13"/>
      <c r="J117" s="30">
        <f t="shared" si="33"/>
        <v>52.6</v>
      </c>
      <c r="K117" s="30">
        <f t="shared" si="17"/>
        <v>52.6</v>
      </c>
      <c r="L117" s="30">
        <f t="shared" si="34"/>
        <v>52.6</v>
      </c>
      <c r="M117" s="30">
        <f t="shared" si="18"/>
        <v>100</v>
      </c>
      <c r="N117" s="30">
        <f t="shared" si="35"/>
        <v>100</v>
      </c>
    </row>
    <row r="118" spans="1:14" ht="33.75" customHeight="1" x14ac:dyDescent="0.2">
      <c r="A118" s="31" t="s">
        <v>78</v>
      </c>
      <c r="B118" s="64">
        <v>921</v>
      </c>
      <c r="C118" s="61" t="s">
        <v>51</v>
      </c>
      <c r="D118" s="37" t="s">
        <v>10</v>
      </c>
      <c r="E118" s="10" t="s">
        <v>62</v>
      </c>
      <c r="F118" s="10" t="s">
        <v>63</v>
      </c>
      <c r="G118" s="10" t="s">
        <v>55</v>
      </c>
      <c r="H118" s="10" t="s">
        <v>72</v>
      </c>
      <c r="I118" s="13" t="s">
        <v>73</v>
      </c>
      <c r="J118" s="30">
        <f t="shared" si="33"/>
        <v>52.6</v>
      </c>
      <c r="K118" s="30">
        <f t="shared" si="17"/>
        <v>52.6</v>
      </c>
      <c r="L118" s="30">
        <f t="shared" si="34"/>
        <v>52.6</v>
      </c>
      <c r="M118" s="30">
        <f t="shared" si="18"/>
        <v>100</v>
      </c>
      <c r="N118" s="30">
        <f t="shared" si="35"/>
        <v>100</v>
      </c>
    </row>
    <row r="119" spans="1:14" ht="31.5" customHeight="1" x14ac:dyDescent="0.2">
      <c r="A119" s="31" t="s">
        <v>79</v>
      </c>
      <c r="B119" s="64">
        <v>921</v>
      </c>
      <c r="C119" s="61" t="s">
        <v>51</v>
      </c>
      <c r="D119" s="37" t="s">
        <v>10</v>
      </c>
      <c r="E119" s="10" t="s">
        <v>62</v>
      </c>
      <c r="F119" s="10" t="s">
        <v>63</v>
      </c>
      <c r="G119" s="10" t="s">
        <v>55</v>
      </c>
      <c r="H119" s="10" t="s">
        <v>72</v>
      </c>
      <c r="I119" s="13" t="s">
        <v>74</v>
      </c>
      <c r="J119" s="30">
        <v>52.6</v>
      </c>
      <c r="K119" s="30">
        <f t="shared" si="17"/>
        <v>52.6</v>
      </c>
      <c r="L119" s="30">
        <v>52.6</v>
      </c>
      <c r="M119" s="30">
        <f t="shared" si="18"/>
        <v>100</v>
      </c>
      <c r="N119" s="30">
        <v>100</v>
      </c>
    </row>
    <row r="120" spans="1:14" x14ac:dyDescent="0.2">
      <c r="J120" s="4" t="s">
        <v>120</v>
      </c>
    </row>
  </sheetData>
  <autoFilter ref="A13:R119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60">
    <cfRule type="expression" dxfId="5" priority="1" stopIfTrue="1">
      <formula>$F60=""</formula>
    </cfRule>
    <cfRule type="expression" dxfId="4" priority="2" stopIfTrue="1">
      <formula>#REF!&lt;&gt;""</formula>
    </cfRule>
    <cfRule type="expression" dxfId="3" priority="3" stopIfTrue="1">
      <formula>AND($G60="",$F60&lt;&gt;"")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54" firstPageNumber="43" orientation="portrait" useFirstPageNumber="1" r:id="rId1"/>
  <headerFooter alignWithMargins="0"/>
  <rowBreaks count="1" manualBreakCount="1">
    <brk id="3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2026-03-13T08:34:59Z</cp:lastPrinted>
  <dcterms:created xsi:type="dcterms:W3CDTF">2020-09-22T06:35:39Z</dcterms:created>
  <dcterms:modified xsi:type="dcterms:W3CDTF">2026-03-13T08:36:50Z</dcterms:modified>
</cp:coreProperties>
</file>