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Константиновский сс\2026\Изменение по бюджету от 11.06.26\"/>
    </mc:Choice>
  </mc:AlternateContent>
  <xr:revisionPtr revIDLastSave="0" documentId="13_ncr:1_{A7645B65-450F-4E69-BEC9-D0E61F940576}" xr6:coauthVersionLast="47" xr6:coauthVersionMax="47" xr10:uidLastSave="{00000000-0000-0000-0000-000000000000}"/>
  <bookViews>
    <workbookView xWindow="-120" yWindow="-120" windowWidth="19440" windowHeight="15000" tabRatio="960" activeTab="4" xr2:uid="{00000000-000D-0000-FFFF-FFFF00000000}"/>
  </bookViews>
  <sheets>
    <sheet name="Приложение 1" sheetId="2" r:id="rId1"/>
    <sheet name="Приложение2" sheetId="3" r:id="rId2"/>
    <sheet name="Приложение 3" sheetId="4" r:id="rId3"/>
    <sheet name="Приложение 4" sheetId="6" r:id="rId4"/>
    <sheet name="прил 5" sheetId="14" r:id="rId5"/>
    <sheet name="прил6" sheetId="13" r:id="rId6"/>
  </sheets>
  <externalReferences>
    <externalReference r:id="rId7"/>
  </externalReferences>
  <definedNames>
    <definedName name="_xlnm._FilterDatabase" localSheetId="2" hidden="1">'Приложение 3'!$A$1:$K$106</definedName>
    <definedName name="_xlnm._FilterDatabase" localSheetId="3" hidden="1">'Приложение 4'!$A$1:$L$131</definedName>
    <definedName name="_xlnm._FilterDatabase" localSheetId="1" hidden="1">Приложение2!$A$1:$L$106</definedName>
    <definedName name="Z_146E8F15_80AC_4549_8E02_D6058BD21F29_.wvu.FilterData" localSheetId="2" hidden="1">'Приложение 3'!$A$1:$K$106</definedName>
    <definedName name="Z_146E8F15_80AC_4549_8E02_D6058BD21F29_.wvu.FilterData" localSheetId="3" hidden="1">'Приложение 4'!$A$6:$L$131</definedName>
    <definedName name="Z_146E8F15_80AC_4549_8E02_D6058BD21F29_.wvu.FilterData" localSheetId="1" hidden="1">Приложение2!$A$1:$L$106</definedName>
    <definedName name="Z_146E8F15_80AC_4549_8E02_D6058BD21F29_.wvu.PrintArea" localSheetId="0" hidden="1">'Приложение 1'!$A$1:$E$30</definedName>
    <definedName name="Z_1F1289EE_F3DA_4F9E_9F23_CD1DBBB60441_.wvu.FilterData" localSheetId="2" hidden="1">'Приложение 3'!$A$1:$K$106</definedName>
    <definedName name="Z_2EE6EB00_C2BB_404A_98A6_E66B3D281ECF_.wvu.FilterData" localSheetId="2" hidden="1">'Приложение 3'!$A$6:$O$106</definedName>
    <definedName name="Z_2EE6EB00_C2BB_404A_98A6_E66B3D281ECF_.wvu.FilterData" localSheetId="3" hidden="1">'Приложение 4'!$A$6:$L$131</definedName>
    <definedName name="Z_2EE6EB00_C2BB_404A_98A6_E66B3D281ECF_.wvu.FilterData" localSheetId="1" hidden="1">Приложение2!$A$6:$L$92</definedName>
    <definedName name="Z_2EE6EB00_C2BB_404A_98A6_E66B3D281ECF_.wvu.PrintArea" localSheetId="0" hidden="1">'Приложение 1'!$A$1:$E$30</definedName>
    <definedName name="Z_D2A2E364_7F41_4DF0_B445_F266635B8190_.wvu.FilterData" localSheetId="2" hidden="1">'Приложение 3'!$A$1:$K$106</definedName>
    <definedName name="Z_D2A2E364_7F41_4DF0_B445_F266635B8190_.wvu.FilterData" localSheetId="3" hidden="1">'Приложение 4'!$A$6:$L$131</definedName>
    <definedName name="Z_D2A2E364_7F41_4DF0_B445_F266635B8190_.wvu.FilterData" localSheetId="1" hidden="1">Приложение2!$A$1:$L$106</definedName>
    <definedName name="Z_D2A2E364_7F41_4DF0_B445_F266635B8190_.wvu.PrintArea" localSheetId="0" hidden="1">'Приложение 1'!$A$1:$E$30</definedName>
    <definedName name="Z_E262048E_84F9_43BC_A071_99F77224052B_.wvu.FilterData" localSheetId="3" hidden="1">'Приложение 4'!$A$6:$L$131</definedName>
    <definedName name="_xlnm.Print_Area" localSheetId="4">'прил 5'!$A$1:$E$30</definedName>
    <definedName name="_xlnm.Print_Area" localSheetId="5">прил6!$A$1:$E$20</definedName>
    <definedName name="_xlnm.Print_Area" localSheetId="0">'Приложение 1'!$A$1:$E$30</definedName>
    <definedName name="_xlnm.Print_Area" localSheetId="1">Приложение2!$A$1:$L$106</definedName>
  </definedNames>
  <calcPr calcId="19102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8" i="6" l="1"/>
  <c r="A107" i="6"/>
  <c r="A106" i="6"/>
  <c r="A105" i="6"/>
  <c r="A104" i="6"/>
  <c r="A103" i="6"/>
  <c r="J78" i="6"/>
  <c r="J103" i="6"/>
  <c r="J104" i="6"/>
  <c r="J105" i="6"/>
  <c r="J106" i="6"/>
  <c r="J107" i="6"/>
  <c r="J108" i="6"/>
  <c r="A130" i="6"/>
  <c r="A129" i="6"/>
  <c r="A128" i="6"/>
  <c r="A127" i="6"/>
  <c r="A126" i="6"/>
  <c r="J131" i="6"/>
  <c r="J130" i="6" s="1"/>
  <c r="J129" i="6" s="1"/>
  <c r="J128" i="6" s="1"/>
  <c r="J127" i="6" s="1"/>
  <c r="J126" i="6" s="1"/>
  <c r="L124" i="6"/>
  <c r="K124" i="6"/>
  <c r="J124" i="6"/>
  <c r="A32" i="6"/>
  <c r="A31" i="6"/>
  <c r="A30" i="6"/>
  <c r="A29" i="6"/>
  <c r="A28" i="6"/>
  <c r="A27" i="6"/>
  <c r="A26" i="6"/>
  <c r="A25" i="6"/>
  <c r="A24" i="6"/>
  <c r="J32" i="6"/>
  <c r="J31" i="6" s="1"/>
  <c r="J30" i="6" s="1"/>
  <c r="J29" i="6" s="1"/>
  <c r="J28" i="6" s="1"/>
  <c r="J27" i="6" s="1"/>
  <c r="J26" i="6" s="1"/>
  <c r="J25" i="6" s="1"/>
  <c r="J24" i="6" s="1"/>
  <c r="I78" i="4"/>
  <c r="A85" i="4"/>
  <c r="A84" i="4"/>
  <c r="A83" i="4"/>
  <c r="I83" i="4"/>
  <c r="I84" i="4"/>
  <c r="I85" i="4"/>
  <c r="A76" i="4"/>
  <c r="A75" i="4"/>
  <c r="A74" i="4"/>
  <c r="A73" i="4"/>
  <c r="A72" i="4"/>
  <c r="A77" i="4"/>
  <c r="I77" i="4"/>
  <c r="I76" i="4" s="1"/>
  <c r="I75" i="4" s="1"/>
  <c r="I74" i="4" s="1"/>
  <c r="I73" i="4" s="1"/>
  <c r="I72" i="4" s="1"/>
  <c r="I65" i="4"/>
  <c r="I64" i="4" s="1"/>
  <c r="I63" i="4" s="1"/>
  <c r="I62" i="4" s="1"/>
  <c r="I61" i="4" s="1"/>
  <c r="I60" i="4" s="1"/>
  <c r="A65" i="4"/>
  <c r="A64" i="4"/>
  <c r="A63" i="4"/>
  <c r="A62" i="4"/>
  <c r="A61" i="4"/>
  <c r="A60" i="4"/>
  <c r="L68" i="3"/>
  <c r="K68" i="3"/>
  <c r="L70" i="3"/>
  <c r="L69" i="3" s="1"/>
  <c r="K69" i="3"/>
  <c r="K70" i="3"/>
  <c r="A85" i="3"/>
  <c r="A84" i="3"/>
  <c r="J79" i="3" l="1"/>
  <c r="J83" i="3"/>
  <c r="J84" i="3"/>
  <c r="J70" i="3" l="1"/>
  <c r="J69" i="3" s="1"/>
  <c r="J68" i="3" s="1"/>
  <c r="A65" i="3"/>
  <c r="A71" i="3" s="1"/>
  <c r="A64" i="3"/>
  <c r="A70" i="3" s="1"/>
  <c r="J64" i="3" l="1"/>
  <c r="J63" i="3" s="1"/>
  <c r="J62" i="3" s="1"/>
  <c r="J61" i="3" s="1"/>
  <c r="J60" i="3" s="1"/>
  <c r="C29" i="2"/>
  <c r="E27" i="2" l="1"/>
  <c r="D27" i="2"/>
  <c r="C27" i="2"/>
  <c r="C26" i="2" s="1"/>
  <c r="A101" i="6"/>
  <c r="A100" i="6"/>
  <c r="A97" i="6"/>
  <c r="J102" i="6"/>
  <c r="J101" i="6" s="1"/>
  <c r="J100" i="6" s="1"/>
  <c r="J99" i="6" s="1"/>
  <c r="J98" i="6" s="1"/>
  <c r="J97" i="6" s="1"/>
  <c r="A76" i="6"/>
  <c r="A75" i="6"/>
  <c r="A74" i="6"/>
  <c r="J76" i="6"/>
  <c r="J75" i="6" s="1"/>
  <c r="J74" i="6" s="1"/>
  <c r="J73" i="6" s="1"/>
  <c r="J72" i="6" s="1"/>
  <c r="J71" i="6" s="1"/>
  <c r="I31" i="4"/>
  <c r="I30" i="4" s="1"/>
  <c r="I29" i="4" s="1"/>
  <c r="A82" i="4"/>
  <c r="A80" i="4"/>
  <c r="A82" i="3" l="1"/>
  <c r="A99" i="6" s="1"/>
  <c r="A81" i="3"/>
  <c r="J81" i="3"/>
  <c r="I82" i="4" s="1"/>
  <c r="I81" i="4" s="1"/>
  <c r="I80" i="4" s="1"/>
  <c r="I79" i="4" s="1"/>
  <c r="J30" i="3"/>
  <c r="J29" i="3" s="1"/>
  <c r="A24" i="4"/>
  <c r="A109" i="6"/>
  <c r="A110" i="6"/>
  <c r="A111" i="6"/>
  <c r="A112" i="6"/>
  <c r="A113" i="6"/>
  <c r="A115" i="6"/>
  <c r="A116" i="6"/>
  <c r="A118" i="6"/>
  <c r="A117" i="6"/>
  <c r="L114" i="6"/>
  <c r="L113" i="6" s="1"/>
  <c r="L112" i="6" s="1"/>
  <c r="L111" i="6" s="1"/>
  <c r="L110" i="6" s="1"/>
  <c r="K114" i="6"/>
  <c r="K113" i="6" s="1"/>
  <c r="K112" i="6" s="1"/>
  <c r="K111" i="6" s="1"/>
  <c r="K110" i="6" s="1"/>
  <c r="J114" i="6"/>
  <c r="J113" i="6" s="1"/>
  <c r="J112" i="6" s="1"/>
  <c r="J111" i="6" s="1"/>
  <c r="J110" i="6" s="1"/>
  <c r="L119" i="6"/>
  <c r="L118" i="6" s="1"/>
  <c r="L117" i="6" s="1"/>
  <c r="L116" i="6" s="1"/>
  <c r="L115" i="6" s="1"/>
  <c r="K119" i="6"/>
  <c r="K118" i="6" s="1"/>
  <c r="K117" i="6" s="1"/>
  <c r="K116" i="6" s="1"/>
  <c r="K115" i="6" s="1"/>
  <c r="J119" i="6"/>
  <c r="J118" i="6" s="1"/>
  <c r="J117" i="6" s="1"/>
  <c r="J116" i="6" s="1"/>
  <c r="J115" i="6" s="1"/>
  <c r="A120" i="6"/>
  <c r="A46" i="4"/>
  <c r="A46" i="3"/>
  <c r="A45" i="3"/>
  <c r="A51" i="6"/>
  <c r="A50" i="6"/>
  <c r="A49" i="6"/>
  <c r="J52" i="6"/>
  <c r="J51" i="6" s="1"/>
  <c r="J50" i="6" s="1"/>
  <c r="J49" i="6" s="1"/>
  <c r="J48" i="6" s="1"/>
  <c r="J47" i="6" s="1"/>
  <c r="A16" i="4"/>
  <c r="I17" i="4"/>
  <c r="I16" i="4" s="1"/>
  <c r="I15" i="4" s="1"/>
  <c r="A15" i="3"/>
  <c r="A78" i="3" l="1"/>
  <c r="A78" i="4" s="1"/>
  <c r="A61" i="3"/>
  <c r="A79" i="3"/>
  <c r="A79" i="4" s="1"/>
  <c r="A62" i="3"/>
  <c r="J80" i="3"/>
  <c r="J78" i="3" s="1"/>
  <c r="A47" i="6"/>
  <c r="A29" i="4"/>
  <c r="A98" i="6"/>
  <c r="A81" i="4"/>
  <c r="A29" i="3"/>
  <c r="A71" i="6" s="1"/>
  <c r="K109" i="6"/>
  <c r="L109" i="6"/>
  <c r="J109" i="6"/>
  <c r="A15" i="4"/>
  <c r="A16" i="3"/>
  <c r="A30" i="4" s="1"/>
  <c r="A17" i="3"/>
  <c r="A31" i="4" s="1"/>
  <c r="J16" i="3"/>
  <c r="J15" i="3" s="1"/>
  <c r="J58" i="4"/>
  <c r="J57" i="4" s="1"/>
  <c r="I58" i="4"/>
  <c r="J23" i="4"/>
  <c r="A17" i="4" l="1"/>
  <c r="A31" i="3"/>
  <c r="A73" i="6" s="1"/>
  <c r="A48" i="6"/>
  <c r="A30" i="3"/>
  <c r="A72" i="6" s="1"/>
  <c r="C19" i="2"/>
  <c r="C18" i="2" s="1"/>
  <c r="K26" i="4"/>
  <c r="J26" i="4"/>
  <c r="A91" i="6"/>
  <c r="A92" i="6"/>
  <c r="A93" i="6"/>
  <c r="A94" i="6"/>
  <c r="A95" i="6"/>
  <c r="L96" i="6"/>
  <c r="L95" i="6" s="1"/>
  <c r="L94" i="6" s="1"/>
  <c r="L93" i="6" s="1"/>
  <c r="L92" i="6" s="1"/>
  <c r="L91" i="6" s="1"/>
  <c r="K96" i="6"/>
  <c r="K95" i="6" s="1"/>
  <c r="K94" i="6" s="1"/>
  <c r="K93" i="6" s="1"/>
  <c r="K92" i="6" s="1"/>
  <c r="K91" i="6" s="1"/>
  <c r="J96" i="6"/>
  <c r="J95" i="6" s="1"/>
  <c r="J94" i="6" s="1"/>
  <c r="J93" i="6" s="1"/>
  <c r="J92" i="6" s="1"/>
  <c r="J91" i="6" s="1"/>
  <c r="A56" i="4"/>
  <c r="A47" i="4"/>
  <c r="A40" i="4"/>
  <c r="K99" i="4"/>
  <c r="K98" i="4" s="1"/>
  <c r="K97" i="4" s="1"/>
  <c r="K96" i="4" s="1"/>
  <c r="K95" i="4" s="1"/>
  <c r="K94" i="4" s="1"/>
  <c r="K93" i="4" s="1"/>
  <c r="J99" i="4"/>
  <c r="J98" i="4" s="1"/>
  <c r="J97" i="4" s="1"/>
  <c r="J96" i="4" s="1"/>
  <c r="J95" i="4" s="1"/>
  <c r="J94" i="4" s="1"/>
  <c r="J93" i="4" s="1"/>
  <c r="I99" i="4"/>
  <c r="I98" i="4" s="1"/>
  <c r="I97" i="4" s="1"/>
  <c r="I96" i="4" s="1"/>
  <c r="I95" i="4" s="1"/>
  <c r="I94" i="4" s="1"/>
  <c r="I93" i="4" s="1"/>
  <c r="A100" i="4"/>
  <c r="A99" i="4"/>
  <c r="A98" i="4"/>
  <c r="A97" i="4"/>
  <c r="A94" i="4"/>
  <c r="A93" i="4"/>
  <c r="L76" i="3"/>
  <c r="L67" i="3" s="1"/>
  <c r="L57" i="3"/>
  <c r="L56" i="3" s="1"/>
  <c r="L55" i="3" s="1"/>
  <c r="L54" i="3" s="1"/>
  <c r="L53" i="3" s="1"/>
  <c r="L52" i="3" s="1"/>
  <c r="L48" i="3"/>
  <c r="L50" i="3"/>
  <c r="L41" i="3"/>
  <c r="L40" i="3" s="1"/>
  <c r="L39" i="3" s="1"/>
  <c r="L38" i="3" s="1"/>
  <c r="L37" i="3" s="1"/>
  <c r="L35" i="3"/>
  <c r="L34" i="3" s="1"/>
  <c r="L33" i="3" s="1"/>
  <c r="L32" i="3" s="1"/>
  <c r="L27" i="3"/>
  <c r="L25" i="3"/>
  <c r="L22" i="3"/>
  <c r="L21" i="3" s="1"/>
  <c r="L13" i="3"/>
  <c r="L12" i="3" s="1"/>
  <c r="L11" i="3" s="1"/>
  <c r="L10" i="3" s="1"/>
  <c r="L9" i="3" s="1"/>
  <c r="L91" i="3"/>
  <c r="L90" i="3" s="1"/>
  <c r="L89" i="3" s="1"/>
  <c r="L88" i="3" s="1"/>
  <c r="L87" i="3" s="1"/>
  <c r="L86" i="3" s="1"/>
  <c r="L105" i="3"/>
  <c r="L104" i="3" s="1"/>
  <c r="L103" i="3" s="1"/>
  <c r="L102" i="3" s="1"/>
  <c r="L101" i="3" s="1"/>
  <c r="L100" i="3" s="1"/>
  <c r="A96" i="3"/>
  <c r="A96" i="4" s="1"/>
  <c r="A95" i="3"/>
  <c r="A95" i="4" s="1"/>
  <c r="L98" i="3"/>
  <c r="L97" i="3" s="1"/>
  <c r="L96" i="3" s="1"/>
  <c r="L95" i="3" s="1"/>
  <c r="L94" i="3" s="1"/>
  <c r="L93" i="3" s="1"/>
  <c r="K98" i="3"/>
  <c r="K97" i="3" s="1"/>
  <c r="K96" i="3" s="1"/>
  <c r="K95" i="3" s="1"/>
  <c r="K94" i="3" s="1"/>
  <c r="K93" i="3" s="1"/>
  <c r="J98" i="3"/>
  <c r="J97" i="3" s="1"/>
  <c r="J96" i="3" s="1"/>
  <c r="J95" i="3" s="1"/>
  <c r="J94" i="3" s="1"/>
  <c r="J93" i="3" s="1"/>
  <c r="E14" i="2"/>
  <c r="E13" i="2" s="1"/>
  <c r="E22" i="2"/>
  <c r="E24" i="2"/>
  <c r="E26" i="2"/>
  <c r="D22" i="2"/>
  <c r="L24" i="3" l="1"/>
  <c r="L20" i="3" s="1"/>
  <c r="L19" i="3" s="1"/>
  <c r="L18" i="3" s="1"/>
  <c r="L8" i="3" s="1"/>
  <c r="L47" i="3"/>
  <c r="L66" i="3"/>
  <c r="L59" i="3" s="1"/>
  <c r="E21" i="2"/>
  <c r="E12" i="2" s="1"/>
  <c r="E11" i="2" s="1"/>
  <c r="C16" i="2"/>
  <c r="C22" i="2"/>
  <c r="K105" i="3"/>
  <c r="K104" i="3" s="1"/>
  <c r="K103" i="3" s="1"/>
  <c r="J105" i="3"/>
  <c r="J104" i="3" s="1"/>
  <c r="J103" i="3" s="1"/>
  <c r="J102" i="3" s="1"/>
  <c r="J101" i="3" s="1"/>
  <c r="J100" i="3" s="1"/>
  <c r="K91" i="3"/>
  <c r="K90" i="3" s="1"/>
  <c r="K89" i="3" s="1"/>
  <c r="K88" i="3" s="1"/>
  <c r="K87" i="3" s="1"/>
  <c r="K86" i="3" s="1"/>
  <c r="J91" i="3"/>
  <c r="J90" i="3" s="1"/>
  <c r="J89" i="3" s="1"/>
  <c r="J88" i="3" s="1"/>
  <c r="J87" i="3" s="1"/>
  <c r="J86" i="3" s="1"/>
  <c r="K76" i="3"/>
  <c r="K67" i="3" s="1"/>
  <c r="J76" i="3"/>
  <c r="K57" i="3"/>
  <c r="K56" i="3" s="1"/>
  <c r="J57" i="3"/>
  <c r="J56" i="3" s="1"/>
  <c r="K50" i="3"/>
  <c r="J50" i="3"/>
  <c r="K48" i="3"/>
  <c r="J48" i="3"/>
  <c r="K41" i="3"/>
  <c r="J41" i="3"/>
  <c r="K40" i="3"/>
  <c r="K39" i="3" s="1"/>
  <c r="K38" i="3" s="1"/>
  <c r="K37" i="3" s="1"/>
  <c r="J40" i="3"/>
  <c r="J39" i="3" s="1"/>
  <c r="J38" i="3" s="1"/>
  <c r="J37" i="3" s="1"/>
  <c r="K35" i="3"/>
  <c r="K34" i="3" s="1"/>
  <c r="K33" i="3" s="1"/>
  <c r="K32" i="3" s="1"/>
  <c r="J35" i="3"/>
  <c r="J34" i="3" s="1"/>
  <c r="J33" i="3" s="1"/>
  <c r="J32" i="3" s="1"/>
  <c r="K27" i="3"/>
  <c r="J27" i="3"/>
  <c r="K25" i="3"/>
  <c r="J25" i="3"/>
  <c r="K22" i="3"/>
  <c r="K21" i="3" s="1"/>
  <c r="J22" i="3"/>
  <c r="J21" i="3" s="1"/>
  <c r="K13" i="3"/>
  <c r="K12" i="3" s="1"/>
  <c r="K11" i="3" s="1"/>
  <c r="K10" i="3" s="1"/>
  <c r="K9" i="3" s="1"/>
  <c r="J13" i="3"/>
  <c r="J12" i="3" s="1"/>
  <c r="D26" i="2"/>
  <c r="D24" i="2"/>
  <c r="D21" i="2" s="1"/>
  <c r="C24" i="2"/>
  <c r="D14" i="2"/>
  <c r="D13" i="2" s="1"/>
  <c r="C14" i="2"/>
  <c r="L59" i="6"/>
  <c r="L58" i="6" s="1"/>
  <c r="L57" i="6" s="1"/>
  <c r="L56" i="6" s="1"/>
  <c r="L55" i="6" s="1"/>
  <c r="L54" i="6" s="1"/>
  <c r="J59" i="6"/>
  <c r="J58" i="6" s="1"/>
  <c r="J57" i="6" s="1"/>
  <c r="J56" i="6" s="1"/>
  <c r="J55" i="6" s="1"/>
  <c r="J54" i="6" s="1"/>
  <c r="A53" i="6"/>
  <c r="A54" i="6"/>
  <c r="A55" i="6"/>
  <c r="A56" i="6"/>
  <c r="A58" i="6"/>
  <c r="A57" i="6"/>
  <c r="A59" i="6"/>
  <c r="A52" i="6" s="1"/>
  <c r="K23" i="4"/>
  <c r="K22" i="4" s="1"/>
  <c r="K21" i="4" s="1"/>
  <c r="J22" i="4"/>
  <c r="J21" i="4" s="1"/>
  <c r="I23" i="4"/>
  <c r="I22" i="4" s="1"/>
  <c r="I21" i="4" s="1"/>
  <c r="A23" i="4"/>
  <c r="A22" i="4"/>
  <c r="A21" i="4"/>
  <c r="J73" i="3" l="1"/>
  <c r="J72" i="3" s="1"/>
  <c r="J75" i="3"/>
  <c r="J74" i="3" s="1"/>
  <c r="J67" i="3"/>
  <c r="L46" i="3"/>
  <c r="L45" i="3" s="1"/>
  <c r="L44" i="3" s="1"/>
  <c r="L43" i="3" s="1"/>
  <c r="L7" i="3" s="1"/>
  <c r="J11" i="3"/>
  <c r="J10" i="3" s="1"/>
  <c r="J9" i="3" s="1"/>
  <c r="K102" i="3"/>
  <c r="K101" i="3" s="1"/>
  <c r="K100" i="3" s="1"/>
  <c r="K24" i="3"/>
  <c r="K20" i="3" s="1"/>
  <c r="K19" i="3" s="1"/>
  <c r="K18" i="3" s="1"/>
  <c r="K8" i="3" s="1"/>
  <c r="K66" i="3"/>
  <c r="K59" i="3" s="1"/>
  <c r="J47" i="3"/>
  <c r="K47" i="3"/>
  <c r="C21" i="2"/>
  <c r="C12" i="2" s="1"/>
  <c r="J55" i="3"/>
  <c r="J54" i="3"/>
  <c r="J53" i="3" s="1"/>
  <c r="J52" i="3" s="1"/>
  <c r="K55" i="3"/>
  <c r="K54" i="3"/>
  <c r="K53" i="3" s="1"/>
  <c r="K52" i="3" s="1"/>
  <c r="J24" i="3"/>
  <c r="C13" i="2"/>
  <c r="D12" i="2"/>
  <c r="D11" i="2" s="1"/>
  <c r="K59" i="6"/>
  <c r="K58" i="6" s="1"/>
  <c r="K57" i="6" s="1"/>
  <c r="K56" i="6" s="1"/>
  <c r="K55" i="6" s="1"/>
  <c r="K54" i="6" s="1"/>
  <c r="A78" i="6"/>
  <c r="A77" i="6"/>
  <c r="A10" i="6"/>
  <c r="A69" i="4"/>
  <c r="L40" i="6"/>
  <c r="K14" i="4"/>
  <c r="J66" i="3" l="1"/>
  <c r="J59" i="3" s="1"/>
  <c r="J20" i="3"/>
  <c r="J19" i="3" s="1"/>
  <c r="J18" i="3" s="1"/>
  <c r="J8" i="3" s="1"/>
  <c r="J46" i="3"/>
  <c r="J45" i="3" s="1"/>
  <c r="J44" i="3" s="1"/>
  <c r="J43" i="3" s="1"/>
  <c r="K46" i="3"/>
  <c r="K45" i="3" s="1"/>
  <c r="K44" i="3" s="1"/>
  <c r="K43" i="3" s="1"/>
  <c r="K7" i="3" s="1"/>
  <c r="C11" i="2"/>
  <c r="A67" i="4"/>
  <c r="A8" i="6" s="1"/>
  <c r="A60" i="6"/>
  <c r="A20" i="4"/>
  <c r="A18" i="4"/>
  <c r="A33" i="6"/>
  <c r="A22" i="6"/>
  <c r="A18" i="6"/>
  <c r="A16" i="6"/>
  <c r="A102" i="3"/>
  <c r="A102" i="4"/>
  <c r="A55" i="4"/>
  <c r="A45" i="4"/>
  <c r="A10" i="4"/>
  <c r="A19" i="3"/>
  <c r="A19" i="4" s="1"/>
  <c r="L90" i="6"/>
  <c r="L89" i="6" s="1"/>
  <c r="L88" i="6" s="1"/>
  <c r="L87" i="6" s="1"/>
  <c r="L86" i="6" s="1"/>
  <c r="L85" i="6" s="1"/>
  <c r="K90" i="6"/>
  <c r="K89" i="6" s="1"/>
  <c r="K88" i="6" s="1"/>
  <c r="K87" i="6" s="1"/>
  <c r="K86" i="6" s="1"/>
  <c r="K85" i="6" s="1"/>
  <c r="J90" i="6"/>
  <c r="J89" i="6" s="1"/>
  <c r="J88" i="6" s="1"/>
  <c r="J87" i="6" s="1"/>
  <c r="J86" i="6" s="1"/>
  <c r="J85" i="6" s="1"/>
  <c r="A89" i="6"/>
  <c r="A88" i="6"/>
  <c r="A87" i="6"/>
  <c r="A86" i="6"/>
  <c r="A85" i="6"/>
  <c r="K84" i="6"/>
  <c r="K83" i="6" s="1"/>
  <c r="K82" i="6" s="1"/>
  <c r="K81" i="6" s="1"/>
  <c r="K80" i="6" s="1"/>
  <c r="K79" i="6" s="1"/>
  <c r="L84" i="6"/>
  <c r="L83" i="6" s="1"/>
  <c r="L82" i="6" s="1"/>
  <c r="L81" i="6" s="1"/>
  <c r="L80" i="6" s="1"/>
  <c r="L79" i="6" s="1"/>
  <c r="J84" i="6"/>
  <c r="J83" i="6" s="1"/>
  <c r="A84" i="6"/>
  <c r="A90" i="6" s="1"/>
  <c r="A96" i="6" s="1"/>
  <c r="A83" i="6"/>
  <c r="A82" i="6"/>
  <c r="A81" i="6"/>
  <c r="A80" i="6"/>
  <c r="A79" i="6"/>
  <c r="K106" i="4"/>
  <c r="L46" i="6" s="1"/>
  <c r="L45" i="6" s="1"/>
  <c r="L44" i="6" s="1"/>
  <c r="L43" i="6" s="1"/>
  <c r="L42" i="6" s="1"/>
  <c r="L41" i="6" s="1"/>
  <c r="J106" i="4"/>
  <c r="K46" i="6" s="1"/>
  <c r="K45" i="6" s="1"/>
  <c r="K44" i="6" s="1"/>
  <c r="K43" i="6" s="1"/>
  <c r="K42" i="6" s="1"/>
  <c r="K41" i="6" s="1"/>
  <c r="K105" i="4"/>
  <c r="J105" i="4"/>
  <c r="A54" i="4"/>
  <c r="A106" i="4"/>
  <c r="A43" i="6" s="1"/>
  <c r="A105" i="4"/>
  <c r="A42" i="6" s="1"/>
  <c r="A104" i="4"/>
  <c r="A41" i="6" s="1"/>
  <c r="A103" i="4"/>
  <c r="A101" i="4"/>
  <c r="A44" i="6"/>
  <c r="A45" i="6" s="1"/>
  <c r="K58" i="4"/>
  <c r="K57" i="4" s="1"/>
  <c r="K56" i="4" s="1"/>
  <c r="K55" i="4" s="1"/>
  <c r="A119" i="6" l="1"/>
  <c r="A102" i="6"/>
  <c r="J7" i="3"/>
  <c r="J104" i="4"/>
  <c r="K104" i="4"/>
  <c r="J82" i="6"/>
  <c r="J81" i="6" s="1"/>
  <c r="J80" i="6" s="1"/>
  <c r="J79" i="6" s="1"/>
  <c r="K54" i="4"/>
  <c r="K53" i="4" s="1"/>
  <c r="K52" i="4" s="1"/>
  <c r="A114" i="6" l="1"/>
  <c r="A131" i="6"/>
  <c r="A125" i="6" s="1"/>
  <c r="K103" i="4"/>
  <c r="J103" i="4"/>
  <c r="K49" i="4"/>
  <c r="K48" i="4" s="1"/>
  <c r="J49" i="4"/>
  <c r="J48" i="4" s="1"/>
  <c r="I49" i="4"/>
  <c r="I48" i="4" s="1"/>
  <c r="L123" i="6"/>
  <c r="L122" i="6" s="1"/>
  <c r="L121" i="6" s="1"/>
  <c r="L120" i="6" s="1"/>
  <c r="L78" i="6" s="1"/>
  <c r="K123" i="6"/>
  <c r="K122" i="6" s="1"/>
  <c r="K121" i="6" s="1"/>
  <c r="K120" i="6" s="1"/>
  <c r="K78" i="6" s="1"/>
  <c r="L70" i="6"/>
  <c r="L69" i="6" s="1"/>
  <c r="L68" i="6" s="1"/>
  <c r="L67" i="6" s="1"/>
  <c r="L66" i="6" s="1"/>
  <c r="K70" i="6"/>
  <c r="K69" i="6" s="1"/>
  <c r="K68" i="6" s="1"/>
  <c r="K67" i="6" s="1"/>
  <c r="K66" i="6" s="1"/>
  <c r="L65" i="6"/>
  <c r="L64" i="6" s="1"/>
  <c r="L63" i="6" s="1"/>
  <c r="L62" i="6" s="1"/>
  <c r="L61" i="6" s="1"/>
  <c r="K65" i="6"/>
  <c r="K64" i="6" s="1"/>
  <c r="K63" i="6" s="1"/>
  <c r="K62" i="6" s="1"/>
  <c r="K61" i="6" s="1"/>
  <c r="L39" i="6"/>
  <c r="L38" i="6" s="1"/>
  <c r="L37" i="6" s="1"/>
  <c r="L36" i="6" s="1"/>
  <c r="K40" i="6"/>
  <c r="K39" i="6" s="1"/>
  <c r="K38" i="6" s="1"/>
  <c r="K37" i="6" s="1"/>
  <c r="K36" i="6" s="1"/>
  <c r="K35" i="6" s="1"/>
  <c r="K34" i="6" s="1"/>
  <c r="K14" i="6"/>
  <c r="K13" i="6" s="1"/>
  <c r="L14" i="6"/>
  <c r="L13" i="6" s="1"/>
  <c r="L12" i="6" s="1"/>
  <c r="L11" i="6" s="1"/>
  <c r="L10" i="6" s="1"/>
  <c r="L9" i="6" s="1"/>
  <c r="L8" i="6" s="1"/>
  <c r="L23" i="6"/>
  <c r="L22" i="6" s="1"/>
  <c r="L21" i="6" s="1"/>
  <c r="L20" i="6" s="1"/>
  <c r="L19" i="6" s="1"/>
  <c r="L18" i="6" s="1"/>
  <c r="L17" i="6" s="1"/>
  <c r="K23" i="6"/>
  <c r="K22" i="6" s="1"/>
  <c r="K21" i="6" s="1"/>
  <c r="K20" i="6" s="1"/>
  <c r="K19" i="6" s="1"/>
  <c r="K18" i="6" s="1"/>
  <c r="K17" i="6" s="1"/>
  <c r="J123" i="6"/>
  <c r="J122" i="6" s="1"/>
  <c r="J121" i="6" s="1"/>
  <c r="J120" i="6" s="1"/>
  <c r="J70" i="6"/>
  <c r="J69" i="6" s="1"/>
  <c r="J68" i="6" s="1"/>
  <c r="J67" i="6" s="1"/>
  <c r="J66" i="6" s="1"/>
  <c r="J65" i="6"/>
  <c r="J64" i="6" s="1"/>
  <c r="J63" i="6" s="1"/>
  <c r="J62" i="6" s="1"/>
  <c r="J61" i="6" s="1"/>
  <c r="J40" i="6"/>
  <c r="J39" i="6" s="1"/>
  <c r="J38" i="6" s="1"/>
  <c r="J37" i="6" s="1"/>
  <c r="J36" i="6" s="1"/>
  <c r="J35" i="6" s="1"/>
  <c r="J34" i="6" s="1"/>
  <c r="J23" i="6"/>
  <c r="J22" i="6" s="1"/>
  <c r="J21" i="6" s="1"/>
  <c r="J20" i="6" s="1"/>
  <c r="J19" i="6" s="1"/>
  <c r="J18" i="6" s="1"/>
  <c r="J17" i="6" s="1"/>
  <c r="K92" i="4"/>
  <c r="K91" i="4" s="1"/>
  <c r="K90" i="4" s="1"/>
  <c r="J92" i="4"/>
  <c r="J91" i="4" s="1"/>
  <c r="J90" i="4" s="1"/>
  <c r="I92" i="4"/>
  <c r="I91" i="4" s="1"/>
  <c r="I90" i="4" s="1"/>
  <c r="K70" i="4"/>
  <c r="K69" i="4" s="1"/>
  <c r="K68" i="4" s="1"/>
  <c r="K67" i="4" s="1"/>
  <c r="J70" i="4"/>
  <c r="J69" i="4" s="1"/>
  <c r="J68" i="4" s="1"/>
  <c r="J67" i="4" s="1"/>
  <c r="I70" i="4"/>
  <c r="I69" i="4" s="1"/>
  <c r="I68" i="4" s="1"/>
  <c r="I67" i="4" s="1"/>
  <c r="K51" i="4"/>
  <c r="K50" i="4" s="1"/>
  <c r="J51" i="4"/>
  <c r="J50" i="4" s="1"/>
  <c r="I51" i="4"/>
  <c r="I50" i="4" s="1"/>
  <c r="K42" i="4"/>
  <c r="K40" i="4" s="1"/>
  <c r="K39" i="4" s="1"/>
  <c r="K38" i="4" s="1"/>
  <c r="K37" i="4" s="1"/>
  <c r="J42" i="4"/>
  <c r="J40" i="4" s="1"/>
  <c r="J39" i="4" s="1"/>
  <c r="J38" i="4" s="1"/>
  <c r="J37" i="4" s="1"/>
  <c r="I42" i="4"/>
  <c r="I40" i="4" s="1"/>
  <c r="I39" i="4" s="1"/>
  <c r="I38" i="4" s="1"/>
  <c r="I37" i="4" s="1"/>
  <c r="K36" i="4"/>
  <c r="K35" i="4" s="1"/>
  <c r="K34" i="4" s="1"/>
  <c r="K33" i="4" s="1"/>
  <c r="J36" i="4"/>
  <c r="J35" i="4" s="1"/>
  <c r="J34" i="4" s="1"/>
  <c r="J33" i="4" s="1"/>
  <c r="I36" i="4"/>
  <c r="I35" i="4" s="1"/>
  <c r="I34" i="4" s="1"/>
  <c r="I33" i="4" s="1"/>
  <c r="K28" i="4"/>
  <c r="K27" i="4" s="1"/>
  <c r="J28" i="4"/>
  <c r="J27" i="4" s="1"/>
  <c r="I28" i="4"/>
  <c r="I27" i="4" s="1"/>
  <c r="K25" i="4"/>
  <c r="J25" i="4"/>
  <c r="I26" i="4"/>
  <c r="I25" i="4" s="1"/>
  <c r="K13" i="4"/>
  <c r="K12" i="4" s="1"/>
  <c r="K11" i="4" s="1"/>
  <c r="K10" i="4" s="1"/>
  <c r="K9" i="4" s="1"/>
  <c r="J14" i="4"/>
  <c r="J13" i="4" s="1"/>
  <c r="J12" i="4" s="1"/>
  <c r="J11" i="4" s="1"/>
  <c r="J10" i="4" s="1"/>
  <c r="J9" i="4" s="1"/>
  <c r="I14" i="4"/>
  <c r="I13" i="4" s="1"/>
  <c r="I12" i="4" s="1"/>
  <c r="K12" i="6" l="1"/>
  <c r="K11" i="6" s="1"/>
  <c r="K10" i="6" s="1"/>
  <c r="K9" i="6" s="1"/>
  <c r="K8" i="6" s="1"/>
  <c r="I66" i="4"/>
  <c r="I59" i="4" s="1"/>
  <c r="I11" i="4"/>
  <c r="I10" i="4" s="1"/>
  <c r="I9" i="4" s="1"/>
  <c r="J24" i="4"/>
  <c r="J20" i="4" s="1"/>
  <c r="J19" i="4" s="1"/>
  <c r="J60" i="6"/>
  <c r="K102" i="4"/>
  <c r="L35" i="6"/>
  <c r="L34" i="6" s="1"/>
  <c r="L60" i="6"/>
  <c r="L53" i="6" s="1"/>
  <c r="K60" i="6"/>
  <c r="K53" i="6" s="1"/>
  <c r="K33" i="6" s="1"/>
  <c r="K77" i="6"/>
  <c r="L77" i="6"/>
  <c r="J77" i="6"/>
  <c r="J66" i="4"/>
  <c r="K66" i="4"/>
  <c r="J16" i="6"/>
  <c r="L16" i="6"/>
  <c r="K16" i="6"/>
  <c r="I89" i="4"/>
  <c r="I88" i="4" s="1"/>
  <c r="I87" i="4" s="1"/>
  <c r="I86" i="4" s="1"/>
  <c r="K89" i="4"/>
  <c r="K88" i="4" s="1"/>
  <c r="K87" i="4" s="1"/>
  <c r="K86" i="4" s="1"/>
  <c r="J89" i="4"/>
  <c r="J88" i="4" s="1"/>
  <c r="J87" i="4" s="1"/>
  <c r="J86" i="4" s="1"/>
  <c r="J56" i="4"/>
  <c r="J55" i="4" s="1"/>
  <c r="I57" i="4"/>
  <c r="I56" i="4" s="1"/>
  <c r="I55" i="4" s="1"/>
  <c r="I24" i="4"/>
  <c r="I20" i="4" s="1"/>
  <c r="K24" i="4"/>
  <c r="K47" i="4"/>
  <c r="J47" i="4"/>
  <c r="I47" i="4"/>
  <c r="I41" i="4"/>
  <c r="K41" i="4"/>
  <c r="J41" i="4"/>
  <c r="J32" i="4"/>
  <c r="I32" i="4"/>
  <c r="K32" i="4"/>
  <c r="J53" i="6" l="1"/>
  <c r="J33" i="6" s="1"/>
  <c r="K7" i="6"/>
  <c r="I46" i="4"/>
  <c r="I45" i="4" s="1"/>
  <c r="I44" i="4" s="1"/>
  <c r="I43" i="4" s="1"/>
  <c r="J46" i="4"/>
  <c r="J45" i="4" s="1"/>
  <c r="J44" i="4" s="1"/>
  <c r="J43" i="4" s="1"/>
  <c r="K46" i="4"/>
  <c r="K45" i="4" s="1"/>
  <c r="K44" i="4" s="1"/>
  <c r="K43" i="4" s="1"/>
  <c r="I19" i="4"/>
  <c r="J18" i="4"/>
  <c r="J8" i="4" s="1"/>
  <c r="K20" i="4"/>
  <c r="K19" i="4" s="1"/>
  <c r="K18" i="4" s="1"/>
  <c r="K8" i="4" s="1"/>
  <c r="L33" i="6"/>
  <c r="L7" i="6" s="1"/>
  <c r="J102" i="4"/>
  <c r="I54" i="4"/>
  <c r="I53" i="4" s="1"/>
  <c r="I52" i="4" s="1"/>
  <c r="J54" i="4"/>
  <c r="J53" i="4" s="1"/>
  <c r="J52" i="4" s="1"/>
  <c r="J101" i="4"/>
  <c r="J100" i="4" s="1"/>
  <c r="K100" i="4"/>
  <c r="K101" i="4"/>
  <c r="J59" i="4"/>
  <c r="K59" i="4"/>
  <c r="K7" i="4" l="1"/>
  <c r="J7" i="4"/>
  <c r="I18" i="4"/>
  <c r="I8" i="4" s="1"/>
  <c r="I7" i="4" s="1"/>
  <c r="J14" i="6" l="1"/>
  <c r="J13" i="6" s="1"/>
  <c r="J12" i="6" s="1"/>
  <c r="J11" i="6" s="1"/>
  <c r="J10" i="6" s="1"/>
  <c r="J9" i="6" s="1"/>
  <c r="J8" i="6" l="1"/>
  <c r="J7" i="6" s="1"/>
  <c r="C12" i="14"/>
  <c r="C11" i="14" s="1"/>
  <c r="D12" i="14"/>
  <c r="D11" i="14" s="1"/>
  <c r="E12" i="14"/>
  <c r="E11" i="14" s="1"/>
  <c r="C16" i="14"/>
  <c r="C15" i="14" s="1"/>
  <c r="C14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C12" i="13"/>
  <c r="D12" i="13"/>
  <c r="E12" i="13"/>
  <c r="C19" i="13"/>
  <c r="C16" i="13" s="1"/>
  <c r="D19" i="13"/>
  <c r="D20" i="13" s="1"/>
  <c r="E19" i="13"/>
  <c r="E16" i="13" s="1"/>
  <c r="D16" i="13" l="1"/>
  <c r="E20" i="13"/>
  <c r="C20" i="13"/>
  <c r="E27" i="14" l="1"/>
  <c r="E26" i="14" s="1"/>
  <c r="D27" i="14"/>
  <c r="D26" i="14" s="1"/>
  <c r="D24" i="14"/>
  <c r="D23" i="14" s="1"/>
  <c r="C27" i="14"/>
  <c r="C26" i="14" s="1"/>
  <c r="D22" i="14" l="1"/>
  <c r="D10" i="14" s="1"/>
  <c r="E24" i="14"/>
  <c r="E23" i="14" s="1"/>
  <c r="E22" i="14" s="1"/>
  <c r="E10" i="14" s="1"/>
  <c r="C24" i="14"/>
  <c r="C23" i="14" s="1"/>
  <c r="C22" i="14" s="1"/>
  <c r="C10" i="14" s="1"/>
</calcChain>
</file>

<file path=xl/sharedStrings.xml><?xml version="1.0" encoding="utf-8"?>
<sst xmlns="http://schemas.openxmlformats.org/spreadsheetml/2006/main" count="2085" uniqueCount="235">
  <si>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</si>
  <si>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</si>
  <si>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</si>
  <si>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</si>
  <si>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</si>
  <si>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</si>
  <si>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</si>
  <si>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</si>
  <si>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</si>
  <si>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</si>
  <si>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</si>
  <si>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</si>
  <si>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</si>
  <si>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</si>
  <si>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</si>
  <si>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</si>
  <si>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</si>
  <si>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</si>
  <si>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</si>
  <si>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</si>
  <si>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</si>
  <si>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</si>
  <si>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</si>
  <si>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</si>
  <si>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</si>
  <si>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</si>
  <si>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</si>
  <si>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</si>
  <si>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</si>
  <si>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</si>
  <si>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</si>
  <si>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</si>
  <si>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</si>
  <si>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</si>
  <si>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</si>
  <si>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</si>
  <si>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</si>
  <si>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</si>
  <si>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</si>
  <si>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</si>
  <si>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</si>
  <si>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</si>
  <si>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</si>
  <si>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</si>
  <si>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</si>
  <si>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</si>
  <si>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</si>
  <si>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</si>
  <si>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</si>
  <si>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</si>
  <si>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</si>
  <si>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</si>
  <si>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</si>
  <si>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</si>
  <si>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</si>
  <si>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</si>
  <si>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</si>
  <si>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</si>
  <si>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</si>
  <si>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</si>
  <si>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</si>
  <si>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</si>
  <si>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</si>
  <si>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</si>
  <si>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</si>
  <si>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</si>
  <si>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</si>
  <si>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</si>
  <si>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</si>
  <si>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</si>
  <si>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</si>
  <si>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</si>
  <si>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</si>
  <si>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41120</t>
  </si>
  <si>
    <t>77150</t>
  </si>
  <si>
    <t>89</t>
  </si>
  <si>
    <t>0</t>
  </si>
  <si>
    <t>41180</t>
  </si>
  <si>
    <t>03010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</si>
  <si>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</si>
  <si>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</si>
  <si>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</si>
  <si>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</si>
  <si>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</si>
  <si>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</si>
  <si>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</si>
  <si>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</si>
  <si>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</si>
  <si>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</si>
  <si>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</si>
  <si>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</si>
  <si>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</si>
  <si>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</si>
  <si>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</si>
  <si>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</si>
  <si>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</si>
  <si>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</si>
  <si>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</si>
  <si>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</si>
  <si>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</si>
  <si>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</si>
  <si>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</si>
  <si>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</si>
  <si>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</si>
  <si>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</si>
  <si>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</si>
  <si>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</si>
  <si>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</si>
  <si>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</si>
  <si>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</si>
  <si>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</si>
  <si>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</si>
  <si>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</si>
  <si>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</si>
  <si>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</si>
  <si>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</si>
  <si>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</si>
  <si>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</si>
  <si>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</si>
  <si>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51180</t>
  </si>
  <si>
    <t>43040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</si>
  <si>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</si>
  <si>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</si>
  <si>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</si>
  <si>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</si>
  <si>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</si>
  <si>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</si>
  <si>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</si>
  <si>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</si>
  <si>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</si>
  <si>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</si>
  <si>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</si>
  <si>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</si>
  <si>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</si>
  <si>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</si>
  <si>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</si>
  <si>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</si>
  <si>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914</t>
  </si>
  <si>
    <t>07</t>
  </si>
  <si>
    <t>Основное мероприятия "Благоустройство территории""</t>
  </si>
  <si>
    <t>99</t>
  </si>
  <si>
    <t>65</t>
  </si>
  <si>
    <t>41990</t>
  </si>
  <si>
    <t>41900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</si>
  <si>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</si>
  <si>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</si>
  <si>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</si>
  <si>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</si>
  <si>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</si>
  <si>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</si>
  <si>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</si>
  <si>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</si>
  <si>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Администрация Константиновского сельского поселения Ромодановского муниципального района Республики Мордовия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</si>
  <si>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</si>
  <si>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Основное мероприятие "Благоустройство территории"</t>
  </si>
  <si>
    <t>Итого источников внутреннего финансирования дефицита бюджета Константиновского сельского поселения Ромодановского муниципального района Республики Мордовия</t>
  </si>
  <si>
    <t>Объем средств, направляемых на погашение основной суммы долга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</si>
  <si>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</si>
  <si>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</si>
  <si>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Расходы в рамках обеспечения деятельности Администрации Константиновского сельского поселения</t>
  </si>
  <si>
    <t>Непрограммные расходы главных распорядителей средств  бюджетаКонстантиновского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</si>
  <si>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</si>
  <si>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</si>
  <si>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</si>
  <si>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</si>
  <si>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</si>
  <si>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 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</si>
  <si>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</si>
  <si>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 Константиновского сельского поселения Ромодановского муниципального района Республики Мордовия</t>
  </si>
  <si>
    <t>Обеспечение деятельности   Администрации Константиновского сельского поселения Ромодановского муниципального района Республики Мордовия</t>
  </si>
  <si>
    <t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t>
  </si>
  <si>
    <t>13</t>
  </si>
  <si>
    <t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</si>
  <si>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</si>
  <si>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</si>
  <si>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41100</t>
  </si>
  <si>
    <t xml:space="preserve">Расходы на выплаты по оплате труда работников органов местного самоуправления </t>
  </si>
  <si>
    <t>2026 год</t>
  </si>
  <si>
    <t>2 02 15002 10 0000 150</t>
  </si>
  <si>
    <t>2 02 15002 00 0000 150</t>
  </si>
  <si>
    <t>Датация бюджетам на поддержку мер по обеспечению сбалансированности бюджетов</t>
  </si>
  <si>
    <t>Дотации бюджетамсельских поселений на поддержку мер по обеспечению сбалансированности бюджетов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</si>
  <si>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</si>
  <si>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</si>
  <si>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</si>
  <si>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</si>
  <si>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 внутреннего долга</t>
  </si>
  <si>
    <t>Процентные платежи по муниципальному долгу</t>
  </si>
  <si>
    <t>Обслуживание государственного (муниципального) долга</t>
  </si>
  <si>
    <t>Обслуживание муниципального долга</t>
  </si>
  <si>
    <t>Резервный фонд администрации Константиновского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</si>
  <si>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</si>
  <si>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Условно утвержденные расходы</t>
  </si>
  <si>
    <t>2027 год</t>
  </si>
  <si>
    <t>Субсидии бюджетам бюджетной системы Российской Федерации (межбюджетные субсидии)</t>
  </si>
  <si>
    <t>2 02 20000 00 0000 150</t>
  </si>
  <si>
    <t>Прочие субсидии</t>
  </si>
  <si>
    <t>2 02 29999 00 0000 150</t>
  </si>
  <si>
    <t>2 02 29999 10 0000 150</t>
  </si>
  <si>
    <t>Прочие субсидии бюджетам сельских поселений</t>
  </si>
  <si>
    <t>44205</t>
  </si>
  <si>
    <t>9Д184</t>
  </si>
  <si>
    <t>Расходы на обеспечение выполнения функций органов местного самоуправления</t>
  </si>
  <si>
    <t xml:space="preserve">ОБЪЕМ 
БЕЗВОЗМЕЗДНЫХ ПОСТУПЛЕНИЙ В БЮДЖЕТ КОНСТАНТИНОВСКОГО  СЕЛЬСКОГО ПОСЕЛЕНИЯ  РОМОДАНОВСКОГО МУНИЦИПАЛЬНОГО РАЙОНА  РЕСПУБЛИКИ МОРДОВИЯ НА 2026 ГОД И НА ПЛАНОВЫЙ ПЕРИОД 2027 И 2028 ГОДОВ
</t>
  </si>
  <si>
    <t>2028 год</t>
  </si>
  <si>
    <t>ВЕДОМСТВЕННАЯ СТРУКТУРА 
РАСХОДОВ БЮДЖЕТА КОНСТАНТИНОВСКОГО  СЕЛЬСКОГО ПОСЕЛЕНИЯ РОМОДАНОВСКОГО МУНИЦИПАЛЬНОГО РАЙОНА РЕСПУБЛИКИ МОРДОВИЯ НА 2026 ГОД И НА ПЛАНОВЫЙ ПЕРИОД 2027 И 2028 ГОДОВ</t>
  </si>
  <si>
    <t>РАСПРЕДЕЛЕНИЕ 
БЮДЖЕТНЫХ АССИГНОВАНИЙ БЮДЖЕТА КОНСТАНТИНОВСКОГО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2026 ГОД И НА ПЛАНОВЫЙ ПЕРИОД
2027 И 2028 ГОДОВ</t>
  </si>
  <si>
    <t>РАСПРЕДЕЛЕНИЕ 
БЮДЖЕТНЫХ АССИГНОВАНИЙ БЮДЖЕТА КОНСТАНТИНОВСКОГО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2026 ГОД И НА ПЛАНОВЫЙ ПЕРИОД 2027 И 2028 ГОДОВ</t>
  </si>
  <si>
    <t>ИСТОЧНИКИ 
ВНУТРЕННЕГО ФИНАНСИРОВАНИЯ ДЕФИЦИТА БЮДЖЕТА КОНСТАНТИНОВСКОГО СЕЛЬСКОГО ПОСЕЛЕНИЯ  РОМОДАНОВСКОГО МУНИЦИПАЛЬНОГО РАЙОНА РЕСПУБЛИКИ МОРДОВИЯ НА 2026 ГОД И НА ПЛАНОВЫЙ ПЕРИОД 2027 и 2028 ГОДОВ</t>
  </si>
  <si>
    <t xml:space="preserve">ПРОГРАММА 
МУНИЦИПАЛЬНЫХ ВНУТРЕННИХ ЗАИМСТВОВАНИЙ КОНСТАНТИНОВСКОГО СЕЛЬСКОГО ПОСЕЛЕНИЯ РОМОДАНОВСКОГО МУНИЦИПАЛЬНОГО РАЙОНА РЕСПУБЛИКИ МОРДОВИЯ НА 2026 ГОД И 
НА ПЛАНОВЫЙ ПЕРИОД 2027 И 2028 ГОДОВ </t>
  </si>
  <si>
    <t>41110</t>
  </si>
  <si>
    <t>Приложение 2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 депутатов  Константиновского сельского поселения 
Ромодановского муниципального
района Республики Мордовия
от 25 декабря 2025 г № 2 «О бюджете  Константиновского сельского поселения Ромодановского  муниципального района Республики  Мордовия на 2026 год и на плановый период  2027 и 2028 годов»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3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2026 год и на плановый период 2027 и 2028 годов»</t>
  </si>
  <si>
    <t>Приложение 3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Ромодановского муниципального
района Республики Мордовия
от 25 декабря 2025 г № 2 «О бюджете  Константиновского сельского поселения Ромодановского  муниципального района Республики  Мордовия на 2026 год и на плановый период  2027 и 2028 годов»                                        Приложение 4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2026 год и на плановый период 2027 и 2028 годов»</t>
  </si>
  <si>
    <t>Приложение 4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Ромодановского муниципальногорайона Республики Мордовияот 25декабря 2025 г № 2 «О бюджете  Константиновского сельского поселения Ромодановского  муниципального района Республике Мордовия на 2026 год и на плановый период  2027 и 2028 годов»                                         Приложение 5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2026 год и на плановый период 2027 и 2028 годов»</t>
  </si>
  <si>
    <t>Приложение 5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 депутатов  Константиновского сельского поселения 
Ромодановского муниципального района Республики Мордовия от 25 декабря 2025 г № 2 «О бюджете  Константиновского сельского поселения Ромодановского  муниципального района Республики  Мордовия на 2026 год и на плановый период  2027 и 2028 годов»                                        Приложение 6
к  решению  Совета депутатов  Константиновского сельского поселенияРомодановского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2026 год и на плановый период 2027 и 2028 годов»</t>
  </si>
  <si>
    <t>Приложение 6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 депутатов  Константиновского сельского поселения 
Ромодановского муниципального
района Республики Мордовия
от 25 декабря 2025 г № 2 «О бюджете  Константиновского сельского поселения Ромодановского  муниципального района Республики  Мордовия на 2026 год и на плановый период  2027 и 2028 годов»                                                                                                                                                                                                                                                      Приложение 7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2026 год и на плановый период 2027 и 2028 годов»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</si>
  <si>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0"/>
        <color theme="1"/>
        <rFont val="Times New Roman"/>
        <family val="1"/>
        <charset val="204"/>
      </rPr>
      <t>на автомобильном транспорте, городском наземном электрическом транспорте и в дорожном хозяйстве</t>
    </r>
    <r>
      <rPr>
        <sz val="10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</si>
  <si>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Приложение 1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 депутатов  Константиновского сельского поселения Ромодановского муниципальногорайона Республики Мордовия
от 25 декабря 2025 г № 2 «О бюджете  Константиновского сельского поселения Ромодановского  муниципального района Республики  Мордовия на 2026 год и на плановый период  2027 и 2028 годов»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2
к  решению  Совета депутатов  Константиновского сельского поселения 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2026 год и на плановый период 2027 и 2028 годов»</t>
  </si>
  <si>
    <t>43030</t>
  </si>
  <si>
    <t>Организация и содержание мест захоронения</t>
  </si>
  <si>
    <t>2 02 49999 00 0000 150</t>
  </si>
  <si>
    <t>2 02 49999 10 0000 150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</si>
  <si>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</si>
  <si>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</si>
  <si>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44101</t>
  </si>
  <si>
    <t>Коммунальное хозяйства</t>
  </si>
  <si>
    <t>Иные межбюджетные трасфертына осуществление полномочий по организации в границах поселения электро-,газо-и водоснабжения населения,водоотведения в пределахполномочий,установленных законодательством Российской Федерации</t>
  </si>
  <si>
    <t>22</t>
  </si>
  <si>
    <t>S6270</t>
  </si>
  <si>
    <t xml:space="preserve">Муниципальная программа Константиновского сельского поселения Ромодановского муниципального района Республики Мордовия"Комплексное развитие сельских территорий" </t>
  </si>
  <si>
    <t>Подпрограмма "Благоустпройство сельских территорий"</t>
  </si>
  <si>
    <t>Программа создание комфортной среды для проживания граждан,а также развитие эффективной транспортой инфраструкуры.</t>
  </si>
  <si>
    <t xml:space="preserve">Благоустройство территорий муниципального образрвания (в части изготовления,установки,капитального ремонта и ремонта памятников воинам,погибшим в годы великой Отечественной  войны 1941-1945 годов) </t>
  </si>
  <si>
    <t>78090</t>
  </si>
  <si>
    <t>Решение вопросов местного значения,осуществляемое с провлечением средств самообложения граждан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</si>
</sst>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65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347">
    <xf numFmtId="165" fontId="0" fillId="0" borderId="0">
      <alignment vertical="top" wrapText="1"/>
    </xf>
    <xf numFmtId="0" fontId="10" fillId="0" borderId="0"/>
    <xf numFmtId="0" fontId="8" fillId="0" borderId="0"/>
    <xf numFmtId="164" fontId="17" fillId="0" borderId="0" applyFont="0" applyFill="0" applyBorder="0" applyAlignment="0" applyProtection="0"/>
    <xf numFmtId="0" fontId="19" fillId="0" borderId="0"/>
    <xf numFmtId="0" fontId="20" fillId="0" borderId="0"/>
    <xf numFmtId="0" fontId="4" fillId="0" borderId="0"/>
    <xf numFmtId="0" fontId="3" fillId="0" borderId="0"/>
    <xf numFmtId="0" fontId="22" fillId="0" borderId="0"/>
    <xf numFmtId="0" fontId="23" fillId="0" borderId="0"/>
    <xf numFmtId="0" fontId="24" fillId="0" borderId="0"/>
    <xf numFmtId="0" fontId="19" fillId="0" borderId="0">
      <alignment horizontal="left"/>
    </xf>
    <xf numFmtId="0" fontId="19" fillId="0" borderId="0">
      <alignment horizontal="left"/>
    </xf>
    <xf numFmtId="0" fontId="25" fillId="0" borderId="0"/>
    <xf numFmtId="0" fontId="20" fillId="0" borderId="0"/>
    <xf numFmtId="0" fontId="20" fillId="0" borderId="0"/>
    <xf numFmtId="0" fontId="19" fillId="0" borderId="0">
      <alignment horizontal="left"/>
    </xf>
    <xf numFmtId="4" fontId="26" fillId="0" borderId="12">
      <alignment horizontal="right"/>
    </xf>
    <xf numFmtId="4" fontId="26" fillId="0" borderId="13">
      <alignment horizontal="right"/>
    </xf>
    <xf numFmtId="49" fontId="26" fillId="0" borderId="0">
      <alignment horizontal="right"/>
    </xf>
    <xf numFmtId="0" fontId="26" fillId="0" borderId="14">
      <alignment horizontal="left" wrapText="1"/>
    </xf>
    <xf numFmtId="0" fontId="26" fillId="0" borderId="15">
      <alignment horizontal="left" wrapText="1" indent="1"/>
    </xf>
    <xf numFmtId="0" fontId="27" fillId="0" borderId="16">
      <alignment horizontal="left" wrapText="1"/>
    </xf>
    <xf numFmtId="0" fontId="26" fillId="3" borderId="0"/>
    <xf numFmtId="0" fontId="26" fillId="0" borderId="4"/>
    <xf numFmtId="0" fontId="26" fillId="0" borderId="0">
      <alignment horizontal="center"/>
    </xf>
    <xf numFmtId="0" fontId="20" fillId="0" borderId="4"/>
    <xf numFmtId="4" fontId="26" fillId="0" borderId="17">
      <alignment horizontal="right"/>
    </xf>
    <xf numFmtId="49" fontId="26" fillId="0" borderId="16">
      <alignment horizontal="center"/>
    </xf>
    <xf numFmtId="4" fontId="26" fillId="0" borderId="18">
      <alignment horizontal="right"/>
    </xf>
    <xf numFmtId="0" fontId="27" fillId="0" borderId="0">
      <alignment horizontal="center"/>
    </xf>
    <xf numFmtId="0" fontId="27" fillId="0" borderId="4"/>
    <xf numFmtId="0" fontId="26" fillId="0" borderId="19">
      <alignment horizontal="left" wrapText="1"/>
    </xf>
    <xf numFmtId="0" fontId="26" fillId="0" borderId="20">
      <alignment horizontal="left" wrapText="1" indent="1"/>
    </xf>
    <xf numFmtId="0" fontId="26" fillId="0" borderId="19">
      <alignment horizontal="left" wrapText="1" indent="2"/>
    </xf>
    <xf numFmtId="0" fontId="26" fillId="0" borderId="14">
      <alignment horizontal="left" wrapText="1" indent="2"/>
    </xf>
    <xf numFmtId="0" fontId="26" fillId="0" borderId="0">
      <alignment horizontal="center" wrapText="1"/>
    </xf>
    <xf numFmtId="49" fontId="26" fillId="0" borderId="4">
      <alignment horizontal="left"/>
    </xf>
    <xf numFmtId="49" fontId="26" fillId="0" borderId="21">
      <alignment horizontal="center" wrapText="1"/>
    </xf>
    <xf numFmtId="49" fontId="26" fillId="0" borderId="21">
      <alignment horizontal="left" wrapText="1"/>
    </xf>
    <xf numFmtId="49" fontId="26" fillId="0" borderId="21">
      <alignment horizontal="center" shrinkToFit="1"/>
    </xf>
    <xf numFmtId="49" fontId="26" fillId="0" borderId="12">
      <alignment horizontal="center" shrinkToFit="1"/>
    </xf>
    <xf numFmtId="0" fontId="26" fillId="0" borderId="15">
      <alignment horizontal="left" wrapText="1"/>
    </xf>
    <xf numFmtId="0" fontId="26" fillId="0" borderId="14">
      <alignment horizontal="left" wrapText="1" indent="1"/>
    </xf>
    <xf numFmtId="0" fontId="26" fillId="0" borderId="15">
      <alignment horizontal="left" wrapText="1" indent="2"/>
    </xf>
    <xf numFmtId="0" fontId="20" fillId="0" borderId="22"/>
    <xf numFmtId="0" fontId="20" fillId="0" borderId="23"/>
    <xf numFmtId="49" fontId="26" fillId="0" borderId="17">
      <alignment horizontal="center"/>
    </xf>
    <xf numFmtId="0" fontId="27" fillId="0" borderId="3">
      <alignment horizontal="center" vertical="center" textRotation="90" wrapText="1"/>
    </xf>
    <xf numFmtId="0" fontId="27" fillId="0" borderId="23">
      <alignment horizontal="center" vertical="center" textRotation="90" wrapText="1"/>
    </xf>
    <xf numFmtId="0" fontId="26" fillId="0" borderId="0">
      <alignment vertical="center"/>
    </xf>
    <xf numFmtId="0" fontId="27" fillId="0" borderId="0">
      <alignment horizontal="center" vertical="center" textRotation="90" wrapText="1"/>
    </xf>
    <xf numFmtId="0" fontId="27" fillId="0" borderId="24">
      <alignment horizontal="center" vertical="center" textRotation="90" wrapText="1"/>
    </xf>
    <xf numFmtId="0" fontId="27" fillId="0" borderId="0">
      <alignment horizontal="center" vertical="center" textRotation="90"/>
    </xf>
    <xf numFmtId="0" fontId="27" fillId="0" borderId="24">
      <alignment horizontal="center" vertical="center" textRotation="90"/>
    </xf>
    <xf numFmtId="0" fontId="27" fillId="0" borderId="1">
      <alignment horizontal="center" vertical="center" textRotation="90"/>
    </xf>
    <xf numFmtId="0" fontId="9" fillId="0" borderId="4">
      <alignment wrapText="1"/>
    </xf>
    <xf numFmtId="0" fontId="9" fillId="0" borderId="1">
      <alignment wrapText="1"/>
    </xf>
    <xf numFmtId="0" fontId="9" fillId="0" borderId="23">
      <alignment wrapText="1"/>
    </xf>
    <xf numFmtId="0" fontId="26" fillId="0" borderId="1">
      <alignment horizontal="center" vertical="top" wrapText="1"/>
    </xf>
    <xf numFmtId="0" fontId="27" fillId="0" borderId="25"/>
    <xf numFmtId="49" fontId="28" fillId="0" borderId="26">
      <alignment horizontal="left" vertical="center" wrapText="1"/>
    </xf>
    <xf numFmtId="49" fontId="26" fillId="0" borderId="15">
      <alignment horizontal="left" vertical="center" wrapText="1" indent="2"/>
    </xf>
    <xf numFmtId="49" fontId="26" fillId="0" borderId="14">
      <alignment horizontal="left" vertical="center" wrapText="1" indent="3"/>
    </xf>
    <xf numFmtId="49" fontId="26" fillId="0" borderId="26">
      <alignment horizontal="left" vertical="center" wrapText="1" indent="3"/>
    </xf>
    <xf numFmtId="49" fontId="26" fillId="0" borderId="27">
      <alignment horizontal="left" vertical="center" wrapText="1" indent="3"/>
    </xf>
    <xf numFmtId="0" fontId="28" fillId="0" borderId="25">
      <alignment horizontal="left" vertical="center" wrapText="1"/>
    </xf>
    <xf numFmtId="49" fontId="26" fillId="0" borderId="23">
      <alignment horizontal="left" vertical="center" wrapText="1" indent="3"/>
    </xf>
    <xf numFmtId="49" fontId="26" fillId="0" borderId="0">
      <alignment horizontal="left" vertical="center" wrapText="1" indent="3"/>
    </xf>
    <xf numFmtId="49" fontId="26" fillId="0" borderId="4">
      <alignment horizontal="left" vertical="center" wrapText="1" indent="3"/>
    </xf>
    <xf numFmtId="49" fontId="28" fillId="0" borderId="25">
      <alignment horizontal="left" vertical="center" wrapText="1"/>
    </xf>
    <xf numFmtId="0" fontId="26" fillId="0" borderId="26">
      <alignment horizontal="left" vertical="center" wrapText="1"/>
    </xf>
    <xf numFmtId="0" fontId="26" fillId="0" borderId="27">
      <alignment horizontal="left" vertical="center" wrapText="1"/>
    </xf>
    <xf numFmtId="49" fontId="28" fillId="0" borderId="28">
      <alignment horizontal="left" vertical="center" wrapText="1"/>
    </xf>
    <xf numFmtId="49" fontId="26" fillId="0" borderId="29">
      <alignment horizontal="left" vertical="center" wrapText="1"/>
    </xf>
    <xf numFmtId="49" fontId="26" fillId="0" borderId="30">
      <alignment horizontal="left" vertical="center" wrapText="1"/>
    </xf>
    <xf numFmtId="49" fontId="27" fillId="0" borderId="31">
      <alignment horizontal="center"/>
    </xf>
    <xf numFmtId="49" fontId="27" fillId="0" borderId="32">
      <alignment horizontal="center" vertical="center" wrapText="1"/>
    </xf>
    <xf numFmtId="49" fontId="26" fillId="0" borderId="33">
      <alignment horizontal="center" vertical="center" wrapText="1"/>
    </xf>
    <xf numFmtId="49" fontId="26" fillId="0" borderId="21">
      <alignment horizontal="center" vertical="center" wrapText="1"/>
    </xf>
    <xf numFmtId="49" fontId="26" fillId="0" borderId="32">
      <alignment horizontal="center" vertical="center" wrapText="1"/>
    </xf>
    <xf numFmtId="49" fontId="26" fillId="0" borderId="23">
      <alignment horizontal="center" vertical="center" wrapText="1"/>
    </xf>
    <xf numFmtId="49" fontId="26" fillId="0" borderId="0">
      <alignment horizontal="center" vertical="center" wrapText="1"/>
    </xf>
    <xf numFmtId="49" fontId="26" fillId="0" borderId="4">
      <alignment horizontal="center" vertical="center" wrapText="1"/>
    </xf>
    <xf numFmtId="49" fontId="27" fillId="0" borderId="31">
      <alignment horizontal="center" vertical="center" wrapText="1"/>
    </xf>
    <xf numFmtId="49" fontId="26" fillId="0" borderId="34">
      <alignment horizontal="center" vertical="center" wrapText="1"/>
    </xf>
    <xf numFmtId="0" fontId="20" fillId="0" borderId="35"/>
    <xf numFmtId="0" fontId="26" fillId="0" borderId="31">
      <alignment horizontal="center" vertical="center"/>
    </xf>
    <xf numFmtId="0" fontId="26" fillId="0" borderId="33">
      <alignment horizontal="center" vertical="center"/>
    </xf>
    <xf numFmtId="0" fontId="26" fillId="0" borderId="21">
      <alignment horizontal="center" vertical="center"/>
    </xf>
    <xf numFmtId="0" fontId="26" fillId="0" borderId="32">
      <alignment horizontal="center" vertical="center"/>
    </xf>
    <xf numFmtId="49" fontId="26" fillId="0" borderId="13">
      <alignment horizontal="center" vertical="center"/>
    </xf>
    <xf numFmtId="49" fontId="26" fillId="0" borderId="11">
      <alignment horizontal="center" vertical="center"/>
    </xf>
    <xf numFmtId="49" fontId="26" fillId="0" borderId="12">
      <alignment horizontal="center" vertical="center"/>
    </xf>
    <xf numFmtId="49" fontId="26" fillId="0" borderId="1">
      <alignment horizontal="center" vertical="center"/>
    </xf>
    <xf numFmtId="49" fontId="26" fillId="0" borderId="4">
      <alignment horizontal="center"/>
    </xf>
    <xf numFmtId="0" fontId="26" fillId="0" borderId="23">
      <alignment horizontal="center"/>
    </xf>
    <xf numFmtId="0" fontId="26" fillId="0" borderId="0">
      <alignment horizontal="center"/>
    </xf>
    <xf numFmtId="49" fontId="26" fillId="0" borderId="4"/>
    <xf numFmtId="0" fontId="26" fillId="0" borderId="1">
      <alignment horizontal="center" vertical="top"/>
    </xf>
    <xf numFmtId="49" fontId="26" fillId="0" borderId="1">
      <alignment horizontal="center" vertical="top" wrapText="1"/>
    </xf>
    <xf numFmtId="0" fontId="26" fillId="0" borderId="11"/>
    <xf numFmtId="4" fontId="26" fillId="0" borderId="23">
      <alignment horizontal="right"/>
    </xf>
    <xf numFmtId="4" fontId="26" fillId="0" borderId="0">
      <alignment horizontal="right" shrinkToFit="1"/>
    </xf>
    <xf numFmtId="4" fontId="26" fillId="0" borderId="4">
      <alignment horizontal="right"/>
    </xf>
    <xf numFmtId="4" fontId="26" fillId="0" borderId="36">
      <alignment horizontal="right"/>
    </xf>
    <xf numFmtId="0" fontId="26" fillId="0" borderId="23"/>
    <xf numFmtId="0" fontId="26" fillId="0" borderId="1">
      <alignment horizontal="center" vertical="top" wrapText="1"/>
    </xf>
    <xf numFmtId="0" fontId="26" fillId="0" borderId="4">
      <alignment horizontal="center"/>
    </xf>
    <xf numFmtId="49" fontId="26" fillId="0" borderId="23">
      <alignment horizontal="center"/>
    </xf>
    <xf numFmtId="49" fontId="26" fillId="0" borderId="0">
      <alignment horizontal="left"/>
    </xf>
    <xf numFmtId="4" fontId="26" fillId="0" borderId="11">
      <alignment horizontal="right"/>
    </xf>
    <xf numFmtId="0" fontId="26" fillId="0" borderId="1">
      <alignment horizontal="center" vertical="top"/>
    </xf>
    <xf numFmtId="4" fontId="26" fillId="0" borderId="37">
      <alignment horizontal="right"/>
    </xf>
    <xf numFmtId="0" fontId="26" fillId="0" borderId="37"/>
    <xf numFmtId="4" fontId="26" fillId="0" borderId="38">
      <alignment horizontal="right"/>
    </xf>
    <xf numFmtId="0" fontId="20" fillId="4" borderId="0"/>
    <xf numFmtId="0" fontId="27" fillId="0" borderId="0"/>
    <xf numFmtId="0" fontId="29" fillId="0" borderId="0"/>
    <xf numFmtId="0" fontId="26" fillId="0" borderId="0">
      <alignment horizontal="left"/>
    </xf>
    <xf numFmtId="0" fontId="26" fillId="0" borderId="0"/>
    <xf numFmtId="0" fontId="30" fillId="0" borderId="0"/>
    <xf numFmtId="0" fontId="20" fillId="0" borderId="0"/>
    <xf numFmtId="0" fontId="20" fillId="4" borderId="4"/>
    <xf numFmtId="49" fontId="26" fillId="0" borderId="1">
      <alignment horizontal="center" vertical="center" wrapText="1"/>
    </xf>
    <xf numFmtId="49" fontId="26" fillId="0" borderId="1">
      <alignment horizontal="center" vertical="center" wrapText="1"/>
    </xf>
    <xf numFmtId="0" fontId="20" fillId="4" borderId="2"/>
    <xf numFmtId="0" fontId="26" fillId="0" borderId="39">
      <alignment horizontal="left" wrapText="1"/>
    </xf>
    <xf numFmtId="0" fontId="26" fillId="0" borderId="19">
      <alignment horizontal="left" wrapText="1" indent="1"/>
    </xf>
    <xf numFmtId="0" fontId="26" fillId="0" borderId="25">
      <alignment horizontal="left" wrapText="1" indent="2"/>
    </xf>
    <xf numFmtId="0" fontId="20" fillId="4" borderId="40"/>
    <xf numFmtId="0" fontId="31" fillId="0" borderId="0">
      <alignment horizontal="center" wrapText="1"/>
    </xf>
    <xf numFmtId="0" fontId="32" fillId="0" borderId="0">
      <alignment horizontal="center" vertical="top"/>
    </xf>
    <xf numFmtId="0" fontId="26" fillId="0" borderId="4">
      <alignment wrapText="1"/>
    </xf>
    <xf numFmtId="0" fontId="26" fillId="0" borderId="2">
      <alignment wrapText="1"/>
    </xf>
    <xf numFmtId="0" fontId="26" fillId="0" borderId="23">
      <alignment horizontal="left"/>
    </xf>
    <xf numFmtId="0" fontId="20" fillId="4" borderId="41"/>
    <xf numFmtId="49" fontId="26" fillId="0" borderId="31">
      <alignment horizontal="center" wrapText="1"/>
    </xf>
    <xf numFmtId="49" fontId="26" fillId="0" borderId="33">
      <alignment horizontal="center" wrapText="1"/>
    </xf>
    <xf numFmtId="49" fontId="26" fillId="0" borderId="32">
      <alignment horizontal="center"/>
    </xf>
    <xf numFmtId="0" fontId="20" fillId="4" borderId="23"/>
    <xf numFmtId="0" fontId="20" fillId="4" borderId="42"/>
    <xf numFmtId="0" fontId="26" fillId="0" borderId="35"/>
    <xf numFmtId="0" fontId="26" fillId="0" borderId="0">
      <alignment horizontal="left"/>
    </xf>
    <xf numFmtId="49" fontId="26" fillId="0" borderId="23"/>
    <xf numFmtId="49" fontId="26" fillId="0" borderId="0"/>
    <xf numFmtId="49" fontId="26" fillId="0" borderId="13">
      <alignment horizontal="center"/>
    </xf>
    <xf numFmtId="49" fontId="26" fillId="0" borderId="11">
      <alignment horizontal="center"/>
    </xf>
    <xf numFmtId="49" fontId="26" fillId="0" borderId="1">
      <alignment horizontal="center"/>
    </xf>
    <xf numFmtId="49" fontId="26" fillId="0" borderId="1">
      <alignment horizontal="center" vertical="center" wrapText="1"/>
    </xf>
    <xf numFmtId="49" fontId="26" fillId="0" borderId="36">
      <alignment horizontal="center" vertical="center" wrapText="1"/>
    </xf>
    <xf numFmtId="0" fontId="20" fillId="4" borderId="43"/>
    <xf numFmtId="4" fontId="26" fillId="0" borderId="1">
      <alignment horizontal="right"/>
    </xf>
    <xf numFmtId="0" fontId="26" fillId="3" borderId="35"/>
    <xf numFmtId="0" fontId="31" fillId="0" borderId="0">
      <alignment horizontal="center" wrapText="1"/>
    </xf>
    <xf numFmtId="0" fontId="33" fillId="0" borderId="24"/>
    <xf numFmtId="49" fontId="34" fillId="0" borderId="44">
      <alignment horizontal="right"/>
    </xf>
    <xf numFmtId="0" fontId="26" fillId="0" borderId="44">
      <alignment horizontal="right"/>
    </xf>
    <xf numFmtId="0" fontId="33" fillId="0" borderId="4"/>
    <xf numFmtId="0" fontId="26" fillId="0" borderId="36">
      <alignment horizontal="center"/>
    </xf>
    <xf numFmtId="49" fontId="20" fillId="0" borderId="45">
      <alignment horizontal="center"/>
    </xf>
    <xf numFmtId="14" fontId="26" fillId="0" borderId="46">
      <alignment horizontal="center"/>
    </xf>
    <xf numFmtId="0" fontId="26" fillId="0" borderId="47">
      <alignment horizontal="center"/>
    </xf>
    <xf numFmtId="49" fontId="26" fillId="0" borderId="48">
      <alignment horizontal="center"/>
    </xf>
    <xf numFmtId="49" fontId="26" fillId="0" borderId="46">
      <alignment horizontal="center"/>
    </xf>
    <xf numFmtId="0" fontId="26" fillId="0" borderId="46">
      <alignment horizontal="center"/>
    </xf>
    <xf numFmtId="49" fontId="26" fillId="0" borderId="49">
      <alignment horizontal="center"/>
    </xf>
    <xf numFmtId="0" fontId="30" fillId="0" borderId="35"/>
    <xf numFmtId="0" fontId="33" fillId="0" borderId="0"/>
    <xf numFmtId="0" fontId="20" fillId="0" borderId="50"/>
    <xf numFmtId="0" fontId="20" fillId="0" borderId="51"/>
    <xf numFmtId="0" fontId="26" fillId="0" borderId="16">
      <alignment horizontal="left" wrapText="1"/>
    </xf>
    <xf numFmtId="49" fontId="26" fillId="0" borderId="37">
      <alignment horizontal="center"/>
    </xf>
    <xf numFmtId="0" fontId="31" fillId="0" borderId="0">
      <alignment horizontal="left" wrapText="1"/>
    </xf>
    <xf numFmtId="49" fontId="20" fillId="0" borderId="0"/>
    <xf numFmtId="0" fontId="26" fillId="0" borderId="0">
      <alignment horizontal="right"/>
    </xf>
    <xf numFmtId="49" fontId="26" fillId="0" borderId="0">
      <alignment horizontal="right"/>
    </xf>
    <xf numFmtId="4" fontId="26" fillId="0" borderId="16">
      <alignment horizontal="right"/>
    </xf>
    <xf numFmtId="0" fontId="26" fillId="0" borderId="0">
      <alignment horizontal="left" wrapText="1"/>
    </xf>
    <xf numFmtId="0" fontId="26" fillId="0" borderId="4">
      <alignment horizontal="left"/>
    </xf>
    <xf numFmtId="0" fontId="26" fillId="0" borderId="20">
      <alignment horizontal="left" wrapText="1"/>
    </xf>
    <xf numFmtId="0" fontId="26" fillId="0" borderId="2"/>
    <xf numFmtId="0" fontId="27" fillId="0" borderId="52">
      <alignment horizontal="left" wrapText="1"/>
    </xf>
    <xf numFmtId="0" fontId="26" fillId="0" borderId="17">
      <alignment horizontal="left" wrapText="1" indent="2"/>
    </xf>
    <xf numFmtId="49" fontId="26" fillId="0" borderId="0">
      <alignment horizontal="center" wrapText="1"/>
    </xf>
    <xf numFmtId="49" fontId="26" fillId="0" borderId="32">
      <alignment horizontal="center" wrapText="1"/>
    </xf>
    <xf numFmtId="0" fontId="26" fillId="0" borderId="53"/>
    <xf numFmtId="0" fontId="26" fillId="0" borderId="54">
      <alignment horizontal="center" wrapText="1"/>
    </xf>
    <xf numFmtId="0" fontId="20" fillId="4" borderId="35"/>
    <xf numFmtId="49" fontId="26" fillId="0" borderId="21">
      <alignment horizontal="center"/>
    </xf>
    <xf numFmtId="49" fontId="26" fillId="0" borderId="0">
      <alignment horizontal="center"/>
    </xf>
    <xf numFmtId="49" fontId="26" fillId="0" borderId="12">
      <alignment horizontal="center" wrapText="1"/>
    </xf>
    <xf numFmtId="49" fontId="26" fillId="0" borderId="55">
      <alignment horizontal="center" wrapText="1"/>
    </xf>
    <xf numFmtId="49" fontId="26" fillId="0" borderId="12">
      <alignment horizontal="center"/>
    </xf>
    <xf numFmtId="49" fontId="26" fillId="0" borderId="4"/>
    <xf numFmtId="0" fontId="24" fillId="0" borderId="0"/>
    <xf numFmtId="170" fontId="20" fillId="0" borderId="0" applyFont="0" applyFill="0" applyBorder="0" applyAlignment="0" applyProtection="0"/>
    <xf numFmtId="0" fontId="20" fillId="0" borderId="0"/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0" fontId="20" fillId="0" borderId="0"/>
    <xf numFmtId="0" fontId="20" fillId="0" borderId="0"/>
    <xf numFmtId="165" fontId="7" fillId="0" borderId="0">
      <alignment vertical="top" wrapText="1"/>
    </xf>
    <xf numFmtId="0" fontId="20" fillId="0" borderId="0"/>
    <xf numFmtId="0" fontId="20" fillId="0" borderId="0"/>
    <xf numFmtId="165" fontId="7" fillId="0" borderId="0">
      <alignment vertical="top" wrapText="1"/>
    </xf>
    <xf numFmtId="165" fontId="7" fillId="0" borderId="0">
      <alignment vertical="top" wrapText="1"/>
    </xf>
    <xf numFmtId="0" fontId="20" fillId="0" borderId="0"/>
    <xf numFmtId="0" fontId="20" fillId="0" borderId="0"/>
    <xf numFmtId="165" fontId="7" fillId="0" borderId="0">
      <alignment vertical="top" wrapText="1"/>
    </xf>
    <xf numFmtId="0" fontId="20" fillId="0" borderId="0"/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165" fontId="7" fillId="0" borderId="0">
      <alignment vertical="top" wrapText="1"/>
    </xf>
    <xf numFmtId="0" fontId="20" fillId="0" borderId="0"/>
    <xf numFmtId="0" fontId="20" fillId="0" borderId="0"/>
    <xf numFmtId="165" fontId="7" fillId="0" borderId="0">
      <alignment vertical="top" wrapText="1"/>
    </xf>
    <xf numFmtId="0" fontId="20" fillId="0" borderId="0"/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165" fontId="7" fillId="0" borderId="0">
      <alignment vertical="top" wrapText="1"/>
    </xf>
    <xf numFmtId="0" fontId="20" fillId="0" borderId="0"/>
    <xf numFmtId="0" fontId="20" fillId="0" borderId="0"/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165" fontId="7" fillId="0" borderId="0">
      <alignment vertical="top" wrapText="1"/>
    </xf>
    <xf numFmtId="0" fontId="20" fillId="0" borderId="0"/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" fillId="0" borderId="0"/>
    <xf numFmtId="165" fontId="7" fillId="0" borderId="0">
      <alignment vertical="top" wrapText="1"/>
    </xf>
    <xf numFmtId="164" fontId="7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61" fillId="0" borderId="16">
      <alignment horizontal="left" wrapText="1" indent="2"/>
    </xf>
    <xf numFmtId="49" fontId="61" fillId="0" borderId="11">
      <alignment horizontal="center"/>
    </xf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60" fillId="22" borderId="0" applyNumberFormat="0" applyBorder="0" applyAlignment="0" applyProtection="0"/>
    <xf numFmtId="0" fontId="60" fillId="23" borderId="0" applyNumberFormat="0" applyBorder="0" applyAlignment="0" applyProtection="0"/>
    <xf numFmtId="0" fontId="60" fillId="24" borderId="0" applyNumberFormat="0" applyBorder="0" applyAlignment="0" applyProtection="0"/>
    <xf numFmtId="0" fontId="60" fillId="25" borderId="0" applyNumberFormat="0" applyBorder="0" applyAlignment="0" applyProtection="0"/>
    <xf numFmtId="0" fontId="60" fillId="26" borderId="0" applyNumberFormat="0" applyBorder="0" applyAlignment="0" applyProtection="0"/>
    <xf numFmtId="0" fontId="60" fillId="27" borderId="0" applyNumberFormat="0" applyBorder="0" applyAlignment="0" applyProtection="0"/>
    <xf numFmtId="0" fontId="60" fillId="28" borderId="0" applyNumberFormat="0" applyBorder="0" applyAlignment="0" applyProtection="0"/>
    <xf numFmtId="0" fontId="60" fillId="29" borderId="0" applyNumberFormat="0" applyBorder="0" applyAlignment="0" applyProtection="0"/>
    <xf numFmtId="0" fontId="60" fillId="30" borderId="0" applyNumberFormat="0" applyBorder="0" applyAlignment="0" applyProtection="0"/>
    <xf numFmtId="0" fontId="60" fillId="31" borderId="0" applyNumberFormat="0" applyBorder="0" applyAlignment="0" applyProtection="0"/>
    <xf numFmtId="0" fontId="60" fillId="32" borderId="0" applyNumberFormat="0" applyBorder="0" applyAlignment="0" applyProtection="0"/>
    <xf numFmtId="0" fontId="60" fillId="33" borderId="0" applyNumberFormat="0" applyBorder="0" applyAlignment="0" applyProtection="0"/>
    <xf numFmtId="0" fontId="50" fillId="34" borderId="0" applyNumberFormat="0" applyBorder="0" applyAlignment="0" applyProtection="0"/>
    <xf numFmtId="0" fontId="54" fillId="35" borderId="67" applyNumberFormat="0" applyAlignment="0" applyProtection="0"/>
    <xf numFmtId="0" fontId="56" fillId="36" borderId="70" applyNumberFormat="0" applyAlignment="0" applyProtection="0"/>
    <xf numFmtId="0" fontId="58" fillId="0" borderId="0" applyNumberFormat="0" applyFill="0" applyBorder="0" applyAlignment="0" applyProtection="0"/>
    <xf numFmtId="0" fontId="49" fillId="37" borderId="0" applyNumberFormat="0" applyBorder="0" applyAlignment="0" applyProtection="0"/>
    <xf numFmtId="0" fontId="46" fillId="0" borderId="64" applyNumberFormat="0" applyFill="0" applyAlignment="0" applyProtection="0"/>
    <xf numFmtId="0" fontId="47" fillId="0" borderId="65" applyNumberFormat="0" applyFill="0" applyAlignment="0" applyProtection="0"/>
    <xf numFmtId="0" fontId="48" fillId="0" borderId="66" applyNumberFormat="0" applyFill="0" applyAlignment="0" applyProtection="0"/>
    <xf numFmtId="0" fontId="48" fillId="0" borderId="0" applyNumberFormat="0" applyFill="0" applyBorder="0" applyAlignment="0" applyProtection="0"/>
    <xf numFmtId="0" fontId="52" fillId="38" borderId="67" applyNumberFormat="0" applyAlignment="0" applyProtection="0"/>
    <xf numFmtId="0" fontId="55" fillId="0" borderId="69" applyNumberFormat="0" applyFill="0" applyAlignment="0" applyProtection="0"/>
    <xf numFmtId="0" fontId="51" fillId="39" borderId="0" applyNumberFormat="0" applyBorder="0" applyAlignment="0" applyProtection="0"/>
    <xf numFmtId="0" fontId="1" fillId="40" borderId="71" applyNumberFormat="0" applyFont="0" applyAlignment="0" applyProtection="0"/>
    <xf numFmtId="0" fontId="53" fillId="35" borderId="68" applyNumberFormat="0" applyAlignment="0" applyProtection="0"/>
    <xf numFmtId="0" fontId="62" fillId="0" borderId="0" applyNumberFormat="0" applyFill="0" applyBorder="0" applyAlignment="0" applyProtection="0"/>
    <xf numFmtId="0" fontId="59" fillId="0" borderId="72" applyNumberFormat="0" applyFill="0" applyAlignment="0" applyProtection="0"/>
    <xf numFmtId="0" fontId="57" fillId="0" borderId="0" applyNumberFormat="0" applyFill="0" applyBorder="0" applyAlignment="0" applyProtection="0"/>
  </cellStyleXfs>
  <cellXfs count="196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6" fillId="0" borderId="0" xfId="0" applyNumberFormat="1" applyFont="1" applyAlignment="1">
      <alignment horizontal="center" vertical="top" wrapText="1"/>
    </xf>
    <xf numFmtId="0" fontId="6" fillId="0" borderId="1" xfId="0" applyNumberFormat="1" applyFont="1" applyBorder="1" applyAlignment="1">
      <alignment horizontal="center" wrapText="1"/>
    </xf>
    <xf numFmtId="165" fontId="9" fillId="0" borderId="0" xfId="0" applyFont="1" applyAlignment="1"/>
    <xf numFmtId="165" fontId="11" fillId="0" borderId="0" xfId="0" applyFont="1" applyAlignment="1">
      <alignment horizontal="left"/>
    </xf>
    <xf numFmtId="166" fontId="11" fillId="0" borderId="0" xfId="0" applyNumberFormat="1" applyFont="1" applyAlignment="1"/>
    <xf numFmtId="167" fontId="11" fillId="0" borderId="0" xfId="0" applyNumberFormat="1" applyFont="1" applyAlignment="1"/>
    <xf numFmtId="165" fontId="11" fillId="0" borderId="0" xfId="0" applyFont="1" applyAlignment="1"/>
    <xf numFmtId="165" fontId="12" fillId="0" borderId="0" xfId="0" applyFont="1" applyAlignment="1">
      <alignment horizontal="left" wrapText="1"/>
    </xf>
    <xf numFmtId="165" fontId="12" fillId="0" borderId="0" xfId="0" applyFont="1" applyAlignment="1">
      <alignment horizontal="center"/>
    </xf>
    <xf numFmtId="166" fontId="11" fillId="0" borderId="0" xfId="0" applyNumberFormat="1" applyFont="1" applyAlignment="1">
      <alignment horizontal="right"/>
    </xf>
    <xf numFmtId="49" fontId="12" fillId="0" borderId="5" xfId="0" applyNumberFormat="1" applyFont="1" applyBorder="1" applyAlignment="1">
      <alignment horizontal="center"/>
    </xf>
    <xf numFmtId="49" fontId="11" fillId="0" borderId="0" xfId="0" applyNumberFormat="1" applyFont="1" applyAlignment="1"/>
    <xf numFmtId="166" fontId="11" fillId="2" borderId="0" xfId="0" applyNumberFormat="1" applyFont="1" applyFill="1" applyAlignment="1"/>
    <xf numFmtId="167" fontId="11" fillId="2" borderId="0" xfId="0" applyNumberFormat="1" applyFont="1" applyFill="1" applyAlignment="1"/>
    <xf numFmtId="165" fontId="11" fillId="2" borderId="0" xfId="0" applyFont="1" applyFill="1" applyAlignment="1"/>
    <xf numFmtId="169" fontId="14" fillId="2" borderId="5" xfId="3" applyNumberFormat="1" applyFont="1" applyFill="1" applyBorder="1" applyAlignment="1">
      <alignment horizontal="center" vertical="center" wrapText="1"/>
    </xf>
    <xf numFmtId="169" fontId="14" fillId="2" borderId="5" xfId="0" applyNumberFormat="1" applyFont="1" applyFill="1" applyBorder="1" applyAlignment="1">
      <alignment horizontal="center"/>
    </xf>
    <xf numFmtId="169" fontId="18" fillId="2" borderId="5" xfId="3" applyNumberFormat="1" applyFont="1" applyFill="1" applyBorder="1" applyAlignment="1">
      <alignment horizontal="center" vertical="center" wrapText="1"/>
    </xf>
    <xf numFmtId="1" fontId="13" fillId="2" borderId="5" xfId="5" applyNumberFormat="1" applyFont="1" applyFill="1" applyBorder="1" applyAlignment="1">
      <alignment horizontal="left" vertical="top" wrapText="1"/>
    </xf>
    <xf numFmtId="49" fontId="0" fillId="0" borderId="0" xfId="0" applyNumberFormat="1">
      <alignment vertical="top" wrapText="1"/>
    </xf>
    <xf numFmtId="0" fontId="14" fillId="0" borderId="0" xfId="10" applyFont="1"/>
    <xf numFmtId="0" fontId="14" fillId="0" borderId="0" xfId="8" applyFont="1" applyAlignment="1">
      <alignment vertical="center" wrapText="1"/>
    </xf>
    <xf numFmtId="0" fontId="14" fillId="0" borderId="0" xfId="10" applyFont="1" applyAlignment="1">
      <alignment horizontal="left"/>
    </xf>
    <xf numFmtId="4" fontId="14" fillId="0" borderId="0" xfId="10" applyNumberFormat="1" applyFont="1"/>
    <xf numFmtId="0" fontId="35" fillId="0" borderId="0" xfId="10" applyFont="1"/>
    <xf numFmtId="0" fontId="35" fillId="0" borderId="0" xfId="10" applyFont="1" applyAlignment="1">
      <alignment horizontal="left"/>
    </xf>
    <xf numFmtId="166" fontId="36" fillId="0" borderId="5" xfId="10" applyNumberFormat="1" applyFont="1" applyBorder="1" applyAlignment="1">
      <alignment horizontal="right"/>
    </xf>
    <xf numFmtId="0" fontId="35" fillId="0" borderId="56" xfId="8" applyFont="1" applyBorder="1" applyAlignment="1">
      <alignment wrapText="1"/>
    </xf>
    <xf numFmtId="0" fontId="35" fillId="0" borderId="57" xfId="10" applyFont="1" applyBorder="1" applyAlignment="1">
      <alignment horizontal="center" vertical="top"/>
    </xf>
    <xf numFmtId="0" fontId="35" fillId="0" borderId="56" xfId="10" applyFont="1" applyBorder="1" applyAlignment="1">
      <alignment wrapText="1"/>
    </xf>
    <xf numFmtId="166" fontId="37" fillId="0" borderId="5" xfId="10" applyNumberFormat="1" applyFont="1" applyBorder="1" applyAlignment="1">
      <alignment horizontal="right"/>
    </xf>
    <xf numFmtId="0" fontId="35" fillId="0" borderId="56" xfId="10" applyFont="1" applyBorder="1" applyAlignment="1">
      <alignment vertical="top" wrapText="1"/>
    </xf>
    <xf numFmtId="0" fontId="38" fillId="0" borderId="57" xfId="10" applyFont="1" applyBorder="1" applyAlignment="1">
      <alignment horizontal="center" vertical="top"/>
    </xf>
    <xf numFmtId="0" fontId="38" fillId="0" borderId="56" xfId="10" applyFont="1" applyBorder="1" applyAlignment="1">
      <alignment vertical="top" wrapText="1"/>
    </xf>
    <xf numFmtId="0" fontId="35" fillId="0" borderId="5" xfId="10" applyFont="1" applyBorder="1"/>
    <xf numFmtId="166" fontId="36" fillId="5" borderId="5" xfId="10" applyNumberFormat="1" applyFont="1" applyFill="1" applyBorder="1" applyAlignment="1">
      <alignment horizontal="right"/>
    </xf>
    <xf numFmtId="0" fontId="38" fillId="0" borderId="56" xfId="10" applyFont="1" applyBorder="1" applyAlignment="1">
      <alignment wrapText="1"/>
    </xf>
    <xf numFmtId="166" fontId="38" fillId="0" borderId="5" xfId="10" applyNumberFormat="1" applyFont="1" applyBorder="1" applyAlignment="1">
      <alignment horizontal="right"/>
    </xf>
    <xf numFmtId="0" fontId="38" fillId="0" borderId="5" xfId="10" applyFont="1" applyBorder="1" applyAlignment="1">
      <alignment horizontal="center"/>
    </xf>
    <xf numFmtId="3" fontId="38" fillId="0" borderId="5" xfId="10" applyNumberFormat="1" applyFont="1" applyBorder="1" applyAlignment="1">
      <alignment horizontal="center"/>
    </xf>
    <xf numFmtId="0" fontId="38" fillId="0" borderId="58" xfId="10" applyFont="1" applyBorder="1" applyAlignment="1">
      <alignment horizontal="center"/>
    </xf>
    <xf numFmtId="0" fontId="38" fillId="0" borderId="59" xfId="10" applyFont="1" applyBorder="1" applyAlignment="1">
      <alignment horizontal="center" vertical="top"/>
    </xf>
    <xf numFmtId="0" fontId="39" fillId="0" borderId="9" xfId="8" applyFont="1" applyBorder="1" applyAlignment="1">
      <alignment horizontal="center" vertical="center" wrapText="1"/>
    </xf>
    <xf numFmtId="0" fontId="15" fillId="0" borderId="8" xfId="9" applyFont="1" applyBorder="1" applyAlignment="1">
      <alignment vertical="center"/>
    </xf>
    <xf numFmtId="0" fontId="15" fillId="0" borderId="7" xfId="9" applyFont="1" applyBorder="1" applyAlignment="1">
      <alignment vertical="center"/>
    </xf>
    <xf numFmtId="0" fontId="36" fillId="0" borderId="0" xfId="10" applyFont="1" applyAlignment="1">
      <alignment horizontal="right"/>
    </xf>
    <xf numFmtId="0" fontId="14" fillId="0" borderId="0" xfId="10" applyFont="1" applyAlignment="1">
      <alignment horizontal="center"/>
    </xf>
    <xf numFmtId="0" fontId="13" fillId="0" borderId="0" xfId="10" applyFont="1" applyAlignment="1">
      <alignment horizontal="center"/>
    </xf>
    <xf numFmtId="0" fontId="40" fillId="0" borderId="0" xfId="8" applyFont="1" applyAlignment="1">
      <alignment horizontal="left" vertical="top" wrapText="1"/>
    </xf>
    <xf numFmtId="0" fontId="13" fillId="0" borderId="0" xfId="8" applyFont="1" applyAlignment="1">
      <alignment horizontal="left" wrapText="1"/>
    </xf>
    <xf numFmtId="0" fontId="11" fillId="0" borderId="0" xfId="10" applyFont="1"/>
    <xf numFmtId="0" fontId="41" fillId="0" borderId="0" xfId="8" applyFont="1" applyAlignment="1">
      <alignment horizontal="right"/>
    </xf>
    <xf numFmtId="0" fontId="24" fillId="0" borderId="0" xfId="10" applyAlignment="1">
      <alignment horizontal="center"/>
    </xf>
    <xf numFmtId="0" fontId="42" fillId="0" borderId="0" xfId="8" applyFont="1" applyAlignment="1">
      <alignment horizontal="left" wrapText="1"/>
    </xf>
    <xf numFmtId="0" fontId="13" fillId="0" borderId="0" xfId="8" applyFont="1" applyAlignment="1">
      <alignment horizontal="left" vertical="center"/>
    </xf>
    <xf numFmtId="0" fontId="11" fillId="0" borderId="0" xfId="195" applyFont="1"/>
    <xf numFmtId="0" fontId="11" fillId="0" borderId="0" xfId="195" applyFont="1" applyAlignment="1">
      <alignment horizontal="left"/>
    </xf>
    <xf numFmtId="168" fontId="36" fillId="0" borderId="5" xfId="195" applyNumberFormat="1" applyFont="1" applyBorder="1" applyAlignment="1">
      <alignment horizontal="center"/>
    </xf>
    <xf numFmtId="166" fontId="36" fillId="0" borderId="5" xfId="195" applyNumberFormat="1" applyFont="1" applyBorder="1" applyAlignment="1">
      <alignment horizontal="center"/>
    </xf>
    <xf numFmtId="0" fontId="35" fillId="0" borderId="7" xfId="195" applyFont="1" applyBorder="1" applyAlignment="1">
      <alignment horizontal="left" wrapText="1"/>
    </xf>
    <xf numFmtId="49" fontId="38" fillId="0" borderId="60" xfId="195" applyNumberFormat="1" applyFont="1" applyBorder="1" applyAlignment="1">
      <alignment horizontal="center" vertical="justify"/>
    </xf>
    <xf numFmtId="0" fontId="36" fillId="0" borderId="0" xfId="195" applyFont="1"/>
    <xf numFmtId="0" fontId="36" fillId="0" borderId="0" xfId="195" applyFont="1" applyAlignment="1">
      <alignment horizontal="left"/>
    </xf>
    <xf numFmtId="49" fontId="35" fillId="0" borderId="10" xfId="195" applyNumberFormat="1" applyFont="1" applyBorder="1" applyAlignment="1">
      <alignment horizontal="left" wrapText="1"/>
    </xf>
    <xf numFmtId="49" fontId="35" fillId="0" borderId="60" xfId="195" applyNumberFormat="1" applyFont="1" applyBorder="1" applyAlignment="1">
      <alignment horizontal="center" vertical="center"/>
    </xf>
    <xf numFmtId="0" fontId="35" fillId="0" borderId="6" xfId="195" applyFont="1" applyBorder="1" applyAlignment="1">
      <alignment horizontal="left" vertical="top" wrapText="1"/>
    </xf>
    <xf numFmtId="49" fontId="35" fillId="0" borderId="5" xfId="195" applyNumberFormat="1" applyFont="1" applyBorder="1" applyAlignment="1">
      <alignment horizontal="center" vertical="center"/>
    </xf>
    <xf numFmtId="0" fontId="35" fillId="0" borderId="61" xfId="195" applyFont="1" applyBorder="1" applyAlignment="1">
      <alignment horizontal="left" vertical="top" wrapText="1"/>
    </xf>
    <xf numFmtId="49" fontId="35" fillId="0" borderId="62" xfId="195" applyNumberFormat="1" applyFont="1" applyBorder="1" applyAlignment="1">
      <alignment horizontal="center" vertical="center"/>
    </xf>
    <xf numFmtId="0" fontId="37" fillId="0" borderId="0" xfId="195" applyFont="1"/>
    <xf numFmtId="0" fontId="37" fillId="0" borderId="0" xfId="195" applyFont="1" applyAlignment="1">
      <alignment horizontal="left"/>
    </xf>
    <xf numFmtId="168" fontId="37" fillId="0" borderId="5" xfId="195" applyNumberFormat="1" applyFont="1" applyBorder="1" applyAlignment="1">
      <alignment horizontal="center"/>
    </xf>
    <xf numFmtId="0" fontId="38" fillId="0" borderId="56" xfId="195" applyFont="1" applyBorder="1" applyAlignment="1">
      <alignment horizontal="left" vertical="top" wrapText="1"/>
    </xf>
    <xf numFmtId="49" fontId="38" fillId="0" borderId="57" xfId="195" applyNumberFormat="1" applyFont="1" applyBorder="1" applyAlignment="1">
      <alignment horizontal="center" vertical="center"/>
    </xf>
    <xf numFmtId="0" fontId="35" fillId="0" borderId="56" xfId="195" applyFont="1" applyBorder="1" applyAlignment="1">
      <alignment horizontal="left" vertical="top" wrapText="1"/>
    </xf>
    <xf numFmtId="49" fontId="35" fillId="0" borderId="57" xfId="195" applyNumberFormat="1" applyFont="1" applyBorder="1" applyAlignment="1">
      <alignment horizontal="center" vertical="center"/>
    </xf>
    <xf numFmtId="0" fontId="38" fillId="0" borderId="58" xfId="195" applyFont="1" applyBorder="1" applyAlignment="1">
      <alignment horizontal="left" vertical="top" wrapText="1"/>
    </xf>
    <xf numFmtId="0" fontId="43" fillId="0" borderId="0" xfId="195" applyFont="1"/>
    <xf numFmtId="0" fontId="43" fillId="0" borderId="0" xfId="195" applyFont="1" applyAlignment="1">
      <alignment horizontal="left"/>
    </xf>
    <xf numFmtId="168" fontId="37" fillId="0" borderId="8" xfId="195" applyNumberFormat="1" applyFont="1" applyBorder="1" applyAlignment="1">
      <alignment horizontal="center"/>
    </xf>
    <xf numFmtId="49" fontId="38" fillId="0" borderId="5" xfId="195" applyNumberFormat="1" applyFont="1" applyBorder="1" applyAlignment="1">
      <alignment horizontal="left" vertical="center" wrapText="1"/>
    </xf>
    <xf numFmtId="49" fontId="35" fillId="0" borderId="56" xfId="195" applyNumberFormat="1" applyFont="1" applyBorder="1" applyAlignment="1">
      <alignment horizontal="center" vertical="center"/>
    </xf>
    <xf numFmtId="49" fontId="35" fillId="0" borderId="5" xfId="195" applyNumberFormat="1" applyFont="1" applyBorder="1" applyAlignment="1">
      <alignment horizontal="left" wrapText="1"/>
    </xf>
    <xf numFmtId="168" fontId="37" fillId="0" borderId="9" xfId="195" applyNumberFormat="1" applyFont="1" applyBorder="1" applyAlignment="1">
      <alignment horizontal="center"/>
    </xf>
    <xf numFmtId="49" fontId="35" fillId="0" borderId="62" xfId="195" applyNumberFormat="1" applyFont="1" applyBorder="1" applyAlignment="1">
      <alignment horizontal="left" wrapText="1"/>
    </xf>
    <xf numFmtId="168" fontId="37" fillId="0" borderId="56" xfId="195" applyNumberFormat="1" applyFont="1" applyBorder="1" applyAlignment="1">
      <alignment horizontal="center"/>
    </xf>
    <xf numFmtId="49" fontId="35" fillId="0" borderId="57" xfId="195" applyNumberFormat="1" applyFont="1" applyBorder="1" applyAlignment="1">
      <alignment horizontal="left" wrapText="1"/>
    </xf>
    <xf numFmtId="49" fontId="35" fillId="0" borderId="56" xfId="195" applyNumberFormat="1" applyFont="1" applyBorder="1" applyAlignment="1">
      <alignment horizontal="left" wrapText="1"/>
    </xf>
    <xf numFmtId="0" fontId="35" fillId="0" borderId="8" xfId="195" applyFont="1" applyBorder="1" applyAlignment="1">
      <alignment horizontal="left" wrapText="1"/>
    </xf>
    <xf numFmtId="0" fontId="35" fillId="0" borderId="60" xfId="195" applyFont="1" applyBorder="1" applyAlignment="1">
      <alignment horizontal="center" vertical="justify"/>
    </xf>
    <xf numFmtId="0" fontId="35" fillId="0" borderId="8" xfId="195" applyFont="1" applyBorder="1" applyAlignment="1">
      <alignment horizontal="left" vertical="top" wrapText="1"/>
    </xf>
    <xf numFmtId="168" fontId="37" fillId="0" borderId="58" xfId="195" applyNumberFormat="1" applyFont="1" applyBorder="1" applyAlignment="1">
      <alignment horizontal="center"/>
    </xf>
    <xf numFmtId="1" fontId="42" fillId="0" borderId="5" xfId="195" applyNumberFormat="1" applyFont="1" applyBorder="1" applyAlignment="1">
      <alignment horizontal="center"/>
    </xf>
    <xf numFmtId="49" fontId="42" fillId="0" borderId="5" xfId="195" applyNumberFormat="1" applyFont="1" applyBorder="1" applyAlignment="1">
      <alignment horizontal="center"/>
    </xf>
    <xf numFmtId="49" fontId="42" fillId="0" borderId="5" xfId="195" applyNumberFormat="1" applyFont="1" applyBorder="1" applyAlignment="1">
      <alignment horizontal="center" vertical="top"/>
    </xf>
    <xf numFmtId="0" fontId="14" fillId="0" borderId="63" xfId="195" applyFont="1" applyBorder="1"/>
    <xf numFmtId="0" fontId="14" fillId="0" borderId="0" xfId="195" applyFont="1"/>
    <xf numFmtId="0" fontId="39" fillId="0" borderId="0" xfId="195" applyFont="1" applyAlignment="1">
      <alignment horizontal="left" wrapText="1"/>
    </xf>
    <xf numFmtId="0" fontId="24" fillId="0" borderId="0" xfId="195"/>
    <xf numFmtId="0" fontId="44" fillId="0" borderId="0" xfId="195" applyFont="1" applyAlignment="1">
      <alignment horizontal="left"/>
    </xf>
    <xf numFmtId="0" fontId="37" fillId="0" borderId="0" xfId="8" applyFont="1"/>
    <xf numFmtId="49" fontId="43" fillId="0" borderId="10" xfId="195" applyNumberFormat="1" applyFont="1" applyBorder="1" applyAlignment="1">
      <alignment horizontal="left" wrapText="1"/>
    </xf>
    <xf numFmtId="0" fontId="6" fillId="0" borderId="11" xfId="0" applyNumberFormat="1" applyFont="1" applyBorder="1" applyAlignment="1">
      <alignment horizontal="center" vertical="top" wrapText="1"/>
    </xf>
    <xf numFmtId="0" fontId="16" fillId="6" borderId="5" xfId="1" applyFont="1" applyFill="1" applyBorder="1" applyAlignment="1">
      <alignment horizontal="center" vertical="top"/>
    </xf>
    <xf numFmtId="0" fontId="9" fillId="6" borderId="5" xfId="1" applyFont="1" applyFill="1" applyBorder="1" applyAlignment="1">
      <alignment horizontal="center" vertical="top"/>
    </xf>
    <xf numFmtId="0" fontId="9" fillId="7" borderId="5" xfId="1" applyFont="1" applyFill="1" applyBorder="1" applyAlignment="1">
      <alignment horizontal="center" vertical="top"/>
    </xf>
    <xf numFmtId="0" fontId="16" fillId="6" borderId="5" xfId="1" applyFont="1" applyFill="1" applyBorder="1" applyAlignment="1">
      <alignment horizontal="justify" vertical="top" wrapText="1"/>
    </xf>
    <xf numFmtId="0" fontId="9" fillId="6" borderId="5" xfId="1" applyFont="1" applyFill="1" applyBorder="1" applyAlignment="1">
      <alignment horizontal="justify" vertical="top" wrapText="1"/>
    </xf>
    <xf numFmtId="0" fontId="16" fillId="7" borderId="5" xfId="1" applyFont="1" applyFill="1" applyBorder="1" applyAlignment="1">
      <alignment horizontal="justify" vertical="top" wrapText="1"/>
    </xf>
    <xf numFmtId="49" fontId="21" fillId="8" borderId="1" xfId="305" applyFont="1" applyFill="1" applyBorder="1">
      <alignment horizontal="center"/>
    </xf>
    <xf numFmtId="0" fontId="21" fillId="8" borderId="16" xfId="304" applyFont="1" applyFill="1" applyAlignment="1">
      <alignment wrapText="1"/>
    </xf>
    <xf numFmtId="49" fontId="21" fillId="0" borderId="1" xfId="305" applyFont="1" applyBorder="1">
      <alignment horizontal="center"/>
    </xf>
    <xf numFmtId="0" fontId="21" fillId="0" borderId="16" xfId="304" applyFont="1" applyAlignment="1">
      <alignment wrapText="1"/>
    </xf>
    <xf numFmtId="49" fontId="21" fillId="7" borderId="1" xfId="305" applyFont="1" applyFill="1" applyBorder="1">
      <alignment horizontal="center"/>
    </xf>
    <xf numFmtId="0" fontId="21" fillId="7" borderId="16" xfId="304" applyFont="1" applyFill="1" applyAlignment="1">
      <alignment wrapText="1"/>
    </xf>
    <xf numFmtId="49" fontId="21" fillId="9" borderId="1" xfId="305" applyFont="1" applyFill="1" applyBorder="1">
      <alignment horizontal="center"/>
    </xf>
    <xf numFmtId="0" fontId="21" fillId="9" borderId="16" xfId="304" applyFont="1" applyFill="1" applyAlignment="1">
      <alignment wrapText="1"/>
    </xf>
    <xf numFmtId="169" fontId="14" fillId="2" borderId="5" xfId="3" applyNumberFormat="1" applyFont="1" applyFill="1" applyBorder="1" applyAlignment="1">
      <alignment vertical="center" wrapText="1"/>
    </xf>
    <xf numFmtId="166" fontId="12" fillId="0" borderId="5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169" fontId="18" fillId="2" borderId="5" xfId="300" applyNumberFormat="1" applyFont="1" applyFill="1" applyBorder="1" applyAlignment="1">
      <alignment horizontal="center" vertical="center" wrapText="1"/>
    </xf>
    <xf numFmtId="169" fontId="14" fillId="2" borderId="5" xfId="300" applyNumberFormat="1" applyFont="1" applyFill="1" applyBorder="1" applyAlignment="1">
      <alignment horizontal="center" vertical="center" wrapText="1"/>
    </xf>
    <xf numFmtId="169" fontId="14" fillId="2" borderId="5" xfId="300" applyNumberFormat="1" applyFont="1" applyFill="1" applyBorder="1" applyAlignment="1">
      <alignment vertical="center" wrapText="1"/>
    </xf>
    <xf numFmtId="1" fontId="12" fillId="2" borderId="5" xfId="5" applyNumberFormat="1" applyFont="1" applyFill="1" applyBorder="1" applyAlignment="1">
      <alignment horizontal="left" vertical="top" wrapText="1"/>
    </xf>
    <xf numFmtId="49" fontId="12" fillId="2" borderId="5" xfId="5" applyNumberFormat="1" applyFont="1" applyFill="1" applyBorder="1" applyAlignment="1">
      <alignment horizontal="left"/>
    </xf>
    <xf numFmtId="0" fontId="7" fillId="0" borderId="1" xfId="0" applyNumberFormat="1" applyFont="1" applyBorder="1" applyAlignment="1">
      <alignment horizontal="left" wrapText="1"/>
    </xf>
    <xf numFmtId="49" fontId="12" fillId="2" borderId="5" xfId="5" applyNumberFormat="1" applyFont="1" applyFill="1" applyBorder="1" applyAlignment="1">
      <alignment horizontal="center"/>
    </xf>
    <xf numFmtId="166" fontId="12" fillId="2" borderId="5" xfId="5" applyNumberFormat="1" applyFont="1" applyFill="1" applyBorder="1" applyAlignment="1">
      <alignment horizontal="center"/>
    </xf>
    <xf numFmtId="1" fontId="11" fillId="2" borderId="5" xfId="5" applyNumberFormat="1" applyFont="1" applyFill="1" applyBorder="1" applyAlignment="1">
      <alignment horizontal="left" vertical="top" wrapText="1"/>
    </xf>
    <xf numFmtId="49" fontId="11" fillId="2" borderId="5" xfId="5" applyNumberFormat="1" applyFont="1" applyFill="1" applyBorder="1" applyAlignment="1">
      <alignment horizontal="left"/>
    </xf>
    <xf numFmtId="49" fontId="6" fillId="0" borderId="1" xfId="0" applyNumberFormat="1" applyFont="1" applyBorder="1" applyAlignment="1">
      <alignment horizontal="left" wrapText="1"/>
    </xf>
    <xf numFmtId="49" fontId="11" fillId="2" borderId="5" xfId="5" applyNumberFormat="1" applyFont="1" applyFill="1" applyBorder="1"/>
    <xf numFmtId="166" fontId="11" fillId="2" borderId="5" xfId="5" applyNumberFormat="1" applyFont="1" applyFill="1" applyBorder="1" applyAlignment="1">
      <alignment horizontal="center"/>
    </xf>
    <xf numFmtId="49" fontId="11" fillId="0" borderId="5" xfId="5" applyNumberFormat="1" applyFont="1" applyBorder="1" applyAlignment="1">
      <alignment horizontal="left"/>
    </xf>
    <xf numFmtId="49" fontId="7" fillId="0" borderId="1" xfId="0" applyNumberFormat="1" applyFont="1" applyBorder="1" applyAlignment="1">
      <alignment horizontal="left" wrapText="1"/>
    </xf>
    <xf numFmtId="166" fontId="11" fillId="0" borderId="5" xfId="5" applyNumberFormat="1" applyFont="1" applyBorder="1" applyAlignment="1">
      <alignment horizontal="center"/>
    </xf>
    <xf numFmtId="49" fontId="12" fillId="2" borderId="5" xfId="5" applyNumberFormat="1" applyFont="1" applyFill="1" applyBorder="1" applyAlignment="1">
      <alignment horizontal="left" wrapText="1"/>
    </xf>
    <xf numFmtId="168" fontId="11" fillId="2" borderId="5" xfId="5" applyNumberFormat="1" applyFont="1" applyFill="1" applyBorder="1" applyAlignment="1">
      <alignment horizontal="center"/>
    </xf>
    <xf numFmtId="49" fontId="11" fillId="0" borderId="5" xfId="5" applyNumberFormat="1" applyFont="1" applyBorder="1"/>
    <xf numFmtId="0" fontId="11" fillId="0" borderId="5" xfId="4" applyFont="1" applyBorder="1" applyAlignment="1">
      <alignment horizontal="left" vertical="center" wrapText="1"/>
    </xf>
    <xf numFmtId="49" fontId="12" fillId="0" borderId="5" xfId="5" applyNumberFormat="1" applyFont="1" applyBorder="1" applyAlignment="1">
      <alignment horizontal="left"/>
    </xf>
    <xf numFmtId="0" fontId="11" fillId="2" borderId="5" xfId="5" applyFont="1" applyFill="1" applyBorder="1" applyAlignment="1">
      <alignment horizontal="left" vertical="top" wrapText="1"/>
    </xf>
    <xf numFmtId="0" fontId="11" fillId="2" borderId="5" xfId="0" applyNumberFormat="1" applyFont="1" applyFill="1" applyBorder="1" applyAlignment="1">
      <alignment horizontal="left" vertical="top" wrapText="1"/>
    </xf>
    <xf numFmtId="0" fontId="63" fillId="2" borderId="5" xfId="5" applyFont="1" applyFill="1" applyBorder="1" applyAlignment="1">
      <alignment horizontal="left" vertical="top" wrapText="1"/>
    </xf>
    <xf numFmtId="0" fontId="7" fillId="2" borderId="5" xfId="6" applyFont="1" applyFill="1" applyBorder="1" applyAlignment="1">
      <alignment horizontal="left" vertical="top" wrapText="1"/>
    </xf>
    <xf numFmtId="1" fontId="11" fillId="2" borderId="9" xfId="5" applyNumberFormat="1" applyFont="1" applyFill="1" applyBorder="1" applyAlignment="1">
      <alignment horizontal="left" vertical="top" wrapText="1"/>
    </xf>
    <xf numFmtId="49" fontId="11" fillId="2" borderId="9" xfId="5" applyNumberFormat="1" applyFont="1" applyFill="1" applyBorder="1" applyAlignment="1">
      <alignment horizontal="left"/>
    </xf>
    <xf numFmtId="49" fontId="7" fillId="0" borderId="11" xfId="0" applyNumberFormat="1" applyFont="1" applyBorder="1" applyAlignment="1">
      <alignment horizontal="left" wrapText="1"/>
    </xf>
    <xf numFmtId="49" fontId="11" fillId="2" borderId="9" xfId="5" applyNumberFormat="1" applyFont="1" applyFill="1" applyBorder="1"/>
    <xf numFmtId="166" fontId="11" fillId="2" borderId="9" xfId="5" applyNumberFormat="1" applyFont="1" applyFill="1" applyBorder="1" applyAlignment="1">
      <alignment horizontal="center"/>
    </xf>
    <xf numFmtId="166" fontId="11" fillId="0" borderId="9" xfId="5" applyNumberFormat="1" applyFont="1" applyBorder="1" applyAlignment="1">
      <alignment horizontal="center"/>
    </xf>
    <xf numFmtId="165" fontId="7" fillId="0" borderId="5" xfId="0" applyFont="1" applyBorder="1">
      <alignment vertical="top" wrapText="1"/>
    </xf>
    <xf numFmtId="171" fontId="7" fillId="0" borderId="5" xfId="0" applyNumberFormat="1" applyFont="1" applyBorder="1">
      <alignment vertical="top" wrapText="1"/>
    </xf>
    <xf numFmtId="1" fontId="11" fillId="0" borderId="5" xfId="5" applyNumberFormat="1" applyFont="1" applyBorder="1" applyAlignment="1">
      <alignment horizontal="left" vertical="top" wrapText="1"/>
    </xf>
    <xf numFmtId="1" fontId="12" fillId="0" borderId="5" xfId="5" applyNumberFormat="1" applyFont="1" applyBorder="1" applyAlignment="1">
      <alignment horizontal="left" vertical="top" wrapText="1"/>
    </xf>
    <xf numFmtId="165" fontId="7" fillId="0" borderId="0" xfId="0" applyFont="1">
      <alignment vertical="top" wrapText="1"/>
    </xf>
    <xf numFmtId="0" fontId="6" fillId="0" borderId="5" xfId="0" applyNumberFormat="1" applyFont="1" applyBorder="1" applyAlignment="1">
      <alignment horizontal="left" wrapText="1"/>
    </xf>
    <xf numFmtId="0" fontId="7" fillId="0" borderId="5" xfId="0" applyNumberFormat="1" applyFont="1" applyBorder="1" applyAlignment="1">
      <alignment horizontal="left" wrapText="1"/>
    </xf>
    <xf numFmtId="166" fontId="6" fillId="0" borderId="5" xfId="0" applyNumberFormat="1" applyFont="1" applyBorder="1" applyAlignment="1">
      <alignment horizontal="right" wrapText="1"/>
    </xf>
    <xf numFmtId="49" fontId="7" fillId="0" borderId="5" xfId="299" applyNumberFormat="1" applyBorder="1" applyAlignment="1">
      <alignment horizontal="left" wrapText="1"/>
    </xf>
    <xf numFmtId="49" fontId="64" fillId="0" borderId="5" xfId="298" applyNumberFormat="1" applyFont="1" applyBorder="1"/>
    <xf numFmtId="166" fontId="7" fillId="0" borderId="5" xfId="0" applyNumberFormat="1" applyFont="1" applyBorder="1" applyAlignment="1">
      <alignment horizontal="right" wrapText="1"/>
    </xf>
    <xf numFmtId="0" fontId="64" fillId="0" borderId="5" xfId="298" applyFont="1" applyBorder="1"/>
    <xf numFmtId="0" fontId="63" fillId="0" borderId="5" xfId="5" applyFont="1" applyBorder="1" applyAlignment="1">
      <alignment horizontal="left" vertical="top" wrapText="1"/>
    </xf>
    <xf numFmtId="49" fontId="64" fillId="0" borderId="5" xfId="302" applyNumberFormat="1" applyFont="1" applyBorder="1"/>
    <xf numFmtId="1" fontId="7" fillId="2" borderId="5" xfId="6" applyNumberFormat="1" applyFont="1" applyFill="1" applyBorder="1" applyAlignment="1">
      <alignment horizontal="left" vertical="top" wrapText="1"/>
    </xf>
    <xf numFmtId="0" fontId="21" fillId="0" borderId="73" xfId="304" applyFont="1" applyBorder="1" applyAlignment="1">
      <alignment wrapText="1"/>
    </xf>
    <xf numFmtId="49" fontId="63" fillId="0" borderId="5" xfId="298" applyNumberFormat="1" applyFont="1" applyBorder="1"/>
    <xf numFmtId="0" fontId="7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5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6" fillId="0" borderId="1" xfId="0" applyNumberFormat="1" applyFont="1" applyBorder="1" applyAlignment="1">
      <alignment horizontal="center" vertical="center" wrapText="1"/>
    </xf>
    <xf numFmtId="165" fontId="13" fillId="0" borderId="0" xfId="0" applyFont="1" applyAlignment="1">
      <alignment horizontal="center" vertical="top" wrapText="1"/>
    </xf>
    <xf numFmtId="165" fontId="12" fillId="0" borderId="5" xfId="0" applyFont="1" applyBorder="1" applyAlignment="1">
      <alignment horizontal="center" vertical="center"/>
    </xf>
    <xf numFmtId="166" fontId="12" fillId="0" borderId="5" xfId="0" applyNumberFormat="1" applyFont="1" applyBorder="1" applyAlignment="1">
      <alignment horizontal="center" vertical="center"/>
    </xf>
    <xf numFmtId="166" fontId="11" fillId="0" borderId="0" xfId="0" applyNumberFormat="1" applyFont="1" applyAlignment="1">
      <alignment horizontal="left" vertical="top" wrapText="1"/>
    </xf>
    <xf numFmtId="166" fontId="11" fillId="0" borderId="0" xfId="0" applyNumberFormat="1" applyFont="1" applyAlignment="1">
      <alignment horizontal="left" vertical="top"/>
    </xf>
    <xf numFmtId="0" fontId="37" fillId="0" borderId="0" xfId="195" applyFont="1" applyAlignment="1">
      <alignment horizontal="center" vertical="center" wrapText="1"/>
    </xf>
    <xf numFmtId="0" fontId="45" fillId="0" borderId="0" xfId="303" applyFont="1" applyAlignment="1">
      <alignment horizontal="left" wrapText="1"/>
    </xf>
    <xf numFmtId="0" fontId="42" fillId="0" borderId="0" xfId="8" applyFont="1"/>
    <xf numFmtId="0" fontId="37" fillId="0" borderId="5" xfId="195" applyFont="1" applyBorder="1" applyAlignment="1">
      <alignment horizontal="center" vertical="center"/>
    </xf>
    <xf numFmtId="0" fontId="38" fillId="0" borderId="5" xfId="195" applyFont="1" applyBorder="1" applyAlignment="1">
      <alignment horizontal="center" vertical="center" wrapText="1"/>
    </xf>
    <xf numFmtId="0" fontId="42" fillId="0" borderId="5" xfId="9" applyFont="1" applyBorder="1" applyAlignment="1">
      <alignment horizontal="center" vertical="center"/>
    </xf>
    <xf numFmtId="0" fontId="38" fillId="0" borderId="57" xfId="10" applyFont="1" applyBorder="1" applyAlignment="1">
      <alignment horizontal="left" vertical="top"/>
    </xf>
    <xf numFmtId="0" fontId="38" fillId="0" borderId="56" xfId="10" applyFont="1" applyBorder="1" applyAlignment="1">
      <alignment horizontal="left" vertical="top"/>
    </xf>
    <xf numFmtId="0" fontId="37" fillId="0" borderId="0" xfId="10" applyFont="1" applyAlignment="1">
      <alignment horizontal="right"/>
    </xf>
    <xf numFmtId="0" fontId="40" fillId="0" borderId="0" xfId="8" applyFont="1" applyAlignment="1">
      <alignment horizontal="left"/>
    </xf>
    <xf numFmtId="0" fontId="38" fillId="0" borderId="0" xfId="10" applyFont="1" applyAlignment="1">
      <alignment horizontal="center" vertical="center" wrapText="1"/>
    </xf>
    <xf numFmtId="0" fontId="38" fillId="0" borderId="5" xfId="10" applyFont="1" applyBorder="1" applyAlignment="1">
      <alignment horizontal="center" vertical="center"/>
    </xf>
    <xf numFmtId="0" fontId="38" fillId="0" borderId="6" xfId="10" applyFont="1" applyBorder="1" applyAlignment="1">
      <alignment horizontal="center" vertical="center"/>
    </xf>
    <xf numFmtId="0" fontId="39" fillId="0" borderId="6" xfId="9" applyFont="1" applyBorder="1" applyAlignment="1">
      <alignment horizontal="center" vertical="center"/>
    </xf>
    <xf numFmtId="0" fontId="39" fillId="0" borderId="7" xfId="9" applyFont="1" applyBorder="1" applyAlignment="1">
      <alignment horizontal="center" vertical="center"/>
    </xf>
  </cellXfs>
  <cellStyles count="347">
    <cellStyle name="20% - Accent1" xfId="306" xr:uid="{00000000-0005-0000-0000-000000000000}"/>
    <cellStyle name="20% - Accent2" xfId="307" xr:uid="{00000000-0005-0000-0000-000001000000}"/>
    <cellStyle name="20% - Accent3" xfId="308" xr:uid="{00000000-0005-0000-0000-000002000000}"/>
    <cellStyle name="20% - Accent4" xfId="309" xr:uid="{00000000-0005-0000-0000-000003000000}"/>
    <cellStyle name="20% - Accent5" xfId="310" xr:uid="{00000000-0005-0000-0000-000004000000}"/>
    <cellStyle name="20% - Accent6" xfId="311" xr:uid="{00000000-0005-0000-0000-000005000000}"/>
    <cellStyle name="40% - Accent1" xfId="312" xr:uid="{00000000-0005-0000-0000-000006000000}"/>
    <cellStyle name="40% - Accent2" xfId="313" xr:uid="{00000000-0005-0000-0000-000007000000}"/>
    <cellStyle name="40% - Accent3" xfId="314" xr:uid="{00000000-0005-0000-0000-000008000000}"/>
    <cellStyle name="40% - Accent4" xfId="315" xr:uid="{00000000-0005-0000-0000-000009000000}"/>
    <cellStyle name="40% - Accent5" xfId="316" xr:uid="{00000000-0005-0000-0000-00000A000000}"/>
    <cellStyle name="40% - Accent6" xfId="317" xr:uid="{00000000-0005-0000-0000-00000B000000}"/>
    <cellStyle name="60% - Accent1" xfId="318" xr:uid="{00000000-0005-0000-0000-00000C000000}"/>
    <cellStyle name="60% - Accent2" xfId="319" xr:uid="{00000000-0005-0000-0000-00000D000000}"/>
    <cellStyle name="60% - Accent3" xfId="320" xr:uid="{00000000-0005-0000-0000-00000E000000}"/>
    <cellStyle name="60% - Accent4" xfId="321" xr:uid="{00000000-0005-0000-0000-00000F000000}"/>
    <cellStyle name="60% - Accent5" xfId="322" xr:uid="{00000000-0005-0000-0000-000010000000}"/>
    <cellStyle name="60% - Accent6" xfId="323" xr:uid="{00000000-0005-0000-0000-000011000000}"/>
    <cellStyle name="Accent1" xfId="324" xr:uid="{00000000-0005-0000-0000-000012000000}"/>
    <cellStyle name="Accent2" xfId="325" xr:uid="{00000000-0005-0000-0000-000013000000}"/>
    <cellStyle name="Accent3" xfId="326" xr:uid="{00000000-0005-0000-0000-000014000000}"/>
    <cellStyle name="Accent4" xfId="327" xr:uid="{00000000-0005-0000-0000-000015000000}"/>
    <cellStyle name="Accent5" xfId="328" xr:uid="{00000000-0005-0000-0000-000016000000}"/>
    <cellStyle name="Accent6" xfId="329" xr:uid="{00000000-0005-0000-0000-000017000000}"/>
    <cellStyle name="Bad" xfId="330" xr:uid="{00000000-0005-0000-0000-000018000000}"/>
    <cellStyle name="br" xfId="11" xr:uid="{00000000-0005-0000-0000-000019000000}"/>
    <cellStyle name="Calculation" xfId="331" xr:uid="{00000000-0005-0000-0000-00001A000000}"/>
    <cellStyle name="Check Cell" xfId="332" xr:uid="{00000000-0005-0000-0000-00001B000000}"/>
    <cellStyle name="col" xfId="12" xr:uid="{00000000-0005-0000-0000-00001C000000}"/>
    <cellStyle name="Explanatory Text" xfId="333" xr:uid="{00000000-0005-0000-0000-00001D000000}"/>
    <cellStyle name="Good" xfId="334" xr:uid="{00000000-0005-0000-0000-00001E000000}"/>
    <cellStyle name="Heading 1" xfId="335" xr:uid="{00000000-0005-0000-0000-00001F000000}"/>
    <cellStyle name="Heading 2" xfId="336" xr:uid="{00000000-0005-0000-0000-000020000000}"/>
    <cellStyle name="Heading 3" xfId="337" xr:uid="{00000000-0005-0000-0000-000021000000}"/>
    <cellStyle name="Heading 4" xfId="338" xr:uid="{00000000-0005-0000-0000-000022000000}"/>
    <cellStyle name="Input" xfId="339" xr:uid="{00000000-0005-0000-0000-000023000000}"/>
    <cellStyle name="Linked Cell" xfId="340" xr:uid="{00000000-0005-0000-0000-000024000000}"/>
    <cellStyle name="Neutral" xfId="341" xr:uid="{00000000-0005-0000-0000-000025000000}"/>
    <cellStyle name="Normal" xfId="13" xr:uid="{00000000-0005-0000-0000-000026000000}"/>
    <cellStyle name="Note" xfId="342" xr:uid="{00000000-0005-0000-0000-000027000000}"/>
    <cellStyle name="Output" xfId="343" xr:uid="{00000000-0005-0000-0000-000028000000}"/>
    <cellStyle name="style0" xfId="14" xr:uid="{00000000-0005-0000-0000-000029000000}"/>
    <cellStyle name="td" xfId="15" xr:uid="{00000000-0005-0000-0000-00002A000000}"/>
    <cellStyle name="Title" xfId="344" xr:uid="{00000000-0005-0000-0000-00002B000000}"/>
    <cellStyle name="Total" xfId="345" xr:uid="{00000000-0005-0000-0000-00002C000000}"/>
    <cellStyle name="tr" xfId="16" xr:uid="{00000000-0005-0000-0000-00002D000000}"/>
    <cellStyle name="Warning Text" xfId="346" xr:uid="{00000000-0005-0000-0000-00002E000000}"/>
    <cellStyle name="xl100" xfId="17" xr:uid="{00000000-0005-0000-0000-00002F000000}"/>
    <cellStyle name="xl101" xfId="18" xr:uid="{00000000-0005-0000-0000-000030000000}"/>
    <cellStyle name="xl102" xfId="19" xr:uid="{00000000-0005-0000-0000-000031000000}"/>
    <cellStyle name="xl103" xfId="20" xr:uid="{00000000-0005-0000-0000-000032000000}"/>
    <cellStyle name="xl104" xfId="21" xr:uid="{00000000-0005-0000-0000-000033000000}"/>
    <cellStyle name="xl105" xfId="22" xr:uid="{00000000-0005-0000-0000-000034000000}"/>
    <cellStyle name="xl106" xfId="23" xr:uid="{00000000-0005-0000-0000-000035000000}"/>
    <cellStyle name="xl107" xfId="24" xr:uid="{00000000-0005-0000-0000-000036000000}"/>
    <cellStyle name="xl108" xfId="25" xr:uid="{00000000-0005-0000-0000-000037000000}"/>
    <cellStyle name="xl109" xfId="26" xr:uid="{00000000-0005-0000-0000-000038000000}"/>
    <cellStyle name="xl110" xfId="27" xr:uid="{00000000-0005-0000-0000-000039000000}"/>
    <cellStyle name="xl111" xfId="28" xr:uid="{00000000-0005-0000-0000-00003A000000}"/>
    <cellStyle name="xl112" xfId="29" xr:uid="{00000000-0005-0000-0000-00003B000000}"/>
    <cellStyle name="xl113" xfId="30" xr:uid="{00000000-0005-0000-0000-00003C000000}"/>
    <cellStyle name="xl114" xfId="31" xr:uid="{00000000-0005-0000-0000-00003D000000}"/>
    <cellStyle name="xl115" xfId="32" xr:uid="{00000000-0005-0000-0000-00003E000000}"/>
    <cellStyle name="xl116" xfId="33" xr:uid="{00000000-0005-0000-0000-00003F000000}"/>
    <cellStyle name="xl117" xfId="34" xr:uid="{00000000-0005-0000-0000-000040000000}"/>
    <cellStyle name="xl118" xfId="35" xr:uid="{00000000-0005-0000-0000-000041000000}"/>
    <cellStyle name="xl119" xfId="36" xr:uid="{00000000-0005-0000-0000-000042000000}"/>
    <cellStyle name="xl120" xfId="37" xr:uid="{00000000-0005-0000-0000-000043000000}"/>
    <cellStyle name="xl121" xfId="38" xr:uid="{00000000-0005-0000-0000-000044000000}"/>
    <cellStyle name="xl122" xfId="39" xr:uid="{00000000-0005-0000-0000-000045000000}"/>
    <cellStyle name="xl123" xfId="40" xr:uid="{00000000-0005-0000-0000-000046000000}"/>
    <cellStyle name="xl124" xfId="41" xr:uid="{00000000-0005-0000-0000-000047000000}"/>
    <cellStyle name="xl125" xfId="42" xr:uid="{00000000-0005-0000-0000-000048000000}"/>
    <cellStyle name="xl126" xfId="43" xr:uid="{00000000-0005-0000-0000-000049000000}"/>
    <cellStyle name="xl127" xfId="44" xr:uid="{00000000-0005-0000-0000-00004A000000}"/>
    <cellStyle name="xl128" xfId="45" xr:uid="{00000000-0005-0000-0000-00004B000000}"/>
    <cellStyle name="xl129" xfId="46" xr:uid="{00000000-0005-0000-0000-00004C000000}"/>
    <cellStyle name="xl130" xfId="47" xr:uid="{00000000-0005-0000-0000-00004D000000}"/>
    <cellStyle name="xl131" xfId="48" xr:uid="{00000000-0005-0000-0000-00004E000000}"/>
    <cellStyle name="xl132" xfId="49" xr:uid="{00000000-0005-0000-0000-00004F000000}"/>
    <cellStyle name="xl133" xfId="50" xr:uid="{00000000-0005-0000-0000-000050000000}"/>
    <cellStyle name="xl134" xfId="51" xr:uid="{00000000-0005-0000-0000-000051000000}"/>
    <cellStyle name="xl135" xfId="52" xr:uid="{00000000-0005-0000-0000-000052000000}"/>
    <cellStyle name="xl136" xfId="53" xr:uid="{00000000-0005-0000-0000-000053000000}"/>
    <cellStyle name="xl137" xfId="54" xr:uid="{00000000-0005-0000-0000-000054000000}"/>
    <cellStyle name="xl138" xfId="55" xr:uid="{00000000-0005-0000-0000-000055000000}"/>
    <cellStyle name="xl139" xfId="56" xr:uid="{00000000-0005-0000-0000-000056000000}"/>
    <cellStyle name="xl140" xfId="57" xr:uid="{00000000-0005-0000-0000-000057000000}"/>
    <cellStyle name="xl141" xfId="58" xr:uid="{00000000-0005-0000-0000-000058000000}"/>
    <cellStyle name="xl142" xfId="59" xr:uid="{00000000-0005-0000-0000-000059000000}"/>
    <cellStyle name="xl143" xfId="60" xr:uid="{00000000-0005-0000-0000-00005A000000}"/>
    <cellStyle name="xl144" xfId="61" xr:uid="{00000000-0005-0000-0000-00005B000000}"/>
    <cellStyle name="xl145" xfId="62" xr:uid="{00000000-0005-0000-0000-00005C000000}"/>
    <cellStyle name="xl146" xfId="63" xr:uid="{00000000-0005-0000-0000-00005D000000}"/>
    <cellStyle name="xl147" xfId="64" xr:uid="{00000000-0005-0000-0000-00005E000000}"/>
    <cellStyle name="xl148" xfId="65" xr:uid="{00000000-0005-0000-0000-00005F000000}"/>
    <cellStyle name="xl149" xfId="66" xr:uid="{00000000-0005-0000-0000-000060000000}"/>
    <cellStyle name="xl150" xfId="67" xr:uid="{00000000-0005-0000-0000-000061000000}"/>
    <cellStyle name="xl151" xfId="68" xr:uid="{00000000-0005-0000-0000-000062000000}"/>
    <cellStyle name="xl152" xfId="69" xr:uid="{00000000-0005-0000-0000-000063000000}"/>
    <cellStyle name="xl153" xfId="70" xr:uid="{00000000-0005-0000-0000-000064000000}"/>
    <cellStyle name="xl154" xfId="71" xr:uid="{00000000-0005-0000-0000-000065000000}"/>
    <cellStyle name="xl155" xfId="72" xr:uid="{00000000-0005-0000-0000-000066000000}"/>
    <cellStyle name="xl156" xfId="73" xr:uid="{00000000-0005-0000-0000-000067000000}"/>
    <cellStyle name="xl157" xfId="74" xr:uid="{00000000-0005-0000-0000-000068000000}"/>
    <cellStyle name="xl158" xfId="75" xr:uid="{00000000-0005-0000-0000-000069000000}"/>
    <cellStyle name="xl159" xfId="76" xr:uid="{00000000-0005-0000-0000-00006A000000}"/>
    <cellStyle name="xl160" xfId="77" xr:uid="{00000000-0005-0000-0000-00006B000000}"/>
    <cellStyle name="xl161" xfId="78" xr:uid="{00000000-0005-0000-0000-00006C000000}"/>
    <cellStyle name="xl162" xfId="79" xr:uid="{00000000-0005-0000-0000-00006D000000}"/>
    <cellStyle name="xl163" xfId="80" xr:uid="{00000000-0005-0000-0000-00006E000000}"/>
    <cellStyle name="xl164" xfId="81" xr:uid="{00000000-0005-0000-0000-00006F000000}"/>
    <cellStyle name="xl165" xfId="82" xr:uid="{00000000-0005-0000-0000-000070000000}"/>
    <cellStyle name="xl166" xfId="83" xr:uid="{00000000-0005-0000-0000-000071000000}"/>
    <cellStyle name="xl167" xfId="84" xr:uid="{00000000-0005-0000-0000-000072000000}"/>
    <cellStyle name="xl168" xfId="85" xr:uid="{00000000-0005-0000-0000-000073000000}"/>
    <cellStyle name="xl169" xfId="86" xr:uid="{00000000-0005-0000-0000-000074000000}"/>
    <cellStyle name="xl170" xfId="87" xr:uid="{00000000-0005-0000-0000-000075000000}"/>
    <cellStyle name="xl171" xfId="88" xr:uid="{00000000-0005-0000-0000-000076000000}"/>
    <cellStyle name="xl172" xfId="89" xr:uid="{00000000-0005-0000-0000-000077000000}"/>
    <cellStyle name="xl173" xfId="90" xr:uid="{00000000-0005-0000-0000-000078000000}"/>
    <cellStyle name="xl174" xfId="91" xr:uid="{00000000-0005-0000-0000-000079000000}"/>
    <cellStyle name="xl175" xfId="92" xr:uid="{00000000-0005-0000-0000-00007A000000}"/>
    <cellStyle name="xl176" xfId="93" xr:uid="{00000000-0005-0000-0000-00007B000000}"/>
    <cellStyle name="xl177" xfId="94" xr:uid="{00000000-0005-0000-0000-00007C000000}"/>
    <cellStyle name="xl178" xfId="95" xr:uid="{00000000-0005-0000-0000-00007D000000}"/>
    <cellStyle name="xl179" xfId="96" xr:uid="{00000000-0005-0000-0000-00007E000000}"/>
    <cellStyle name="xl180" xfId="97" xr:uid="{00000000-0005-0000-0000-00007F000000}"/>
    <cellStyle name="xl181" xfId="98" xr:uid="{00000000-0005-0000-0000-000080000000}"/>
    <cellStyle name="xl182" xfId="99" xr:uid="{00000000-0005-0000-0000-000081000000}"/>
    <cellStyle name="xl183" xfId="100" xr:uid="{00000000-0005-0000-0000-000082000000}"/>
    <cellStyle name="xl184" xfId="101" xr:uid="{00000000-0005-0000-0000-000083000000}"/>
    <cellStyle name="xl185" xfId="102" xr:uid="{00000000-0005-0000-0000-000084000000}"/>
    <cellStyle name="xl186" xfId="103" xr:uid="{00000000-0005-0000-0000-000085000000}"/>
    <cellStyle name="xl187" xfId="104" xr:uid="{00000000-0005-0000-0000-000086000000}"/>
    <cellStyle name="xl188" xfId="105" xr:uid="{00000000-0005-0000-0000-000087000000}"/>
    <cellStyle name="xl189" xfId="106" xr:uid="{00000000-0005-0000-0000-000088000000}"/>
    <cellStyle name="xl190" xfId="107" xr:uid="{00000000-0005-0000-0000-000089000000}"/>
    <cellStyle name="xl191" xfId="108" xr:uid="{00000000-0005-0000-0000-00008A000000}"/>
    <cellStyle name="xl192" xfId="109" xr:uid="{00000000-0005-0000-0000-00008B000000}"/>
    <cellStyle name="xl193" xfId="110" xr:uid="{00000000-0005-0000-0000-00008C000000}"/>
    <cellStyle name="xl194" xfId="111" xr:uid="{00000000-0005-0000-0000-00008D000000}"/>
    <cellStyle name="xl195" xfId="112" xr:uid="{00000000-0005-0000-0000-00008E000000}"/>
    <cellStyle name="xl196" xfId="113" xr:uid="{00000000-0005-0000-0000-00008F000000}"/>
    <cellStyle name="xl197" xfId="114" xr:uid="{00000000-0005-0000-0000-000090000000}"/>
    <cellStyle name="xl198" xfId="115" xr:uid="{00000000-0005-0000-0000-000091000000}"/>
    <cellStyle name="xl21" xfId="116" xr:uid="{00000000-0005-0000-0000-000092000000}"/>
    <cellStyle name="xl22" xfId="117" xr:uid="{00000000-0005-0000-0000-000093000000}"/>
    <cellStyle name="xl23" xfId="118" xr:uid="{00000000-0005-0000-0000-000094000000}"/>
    <cellStyle name="xl24" xfId="119" xr:uid="{00000000-0005-0000-0000-000095000000}"/>
    <cellStyle name="xl25" xfId="120" xr:uid="{00000000-0005-0000-0000-000096000000}"/>
    <cellStyle name="xl26" xfId="121" xr:uid="{00000000-0005-0000-0000-000097000000}"/>
    <cellStyle name="xl27" xfId="122" xr:uid="{00000000-0005-0000-0000-000098000000}"/>
    <cellStyle name="xl28" xfId="123" xr:uid="{00000000-0005-0000-0000-000099000000}"/>
    <cellStyle name="xl29" xfId="124" xr:uid="{00000000-0005-0000-0000-00009A000000}"/>
    <cellStyle name="xl30" xfId="125" xr:uid="{00000000-0005-0000-0000-00009B000000}"/>
    <cellStyle name="xl31" xfId="126" xr:uid="{00000000-0005-0000-0000-00009C000000}"/>
    <cellStyle name="xl31 2" xfId="304" xr:uid="{00000000-0005-0000-0000-00009D000000}"/>
    <cellStyle name="xl32" xfId="127" xr:uid="{00000000-0005-0000-0000-00009E000000}"/>
    <cellStyle name="xl33" xfId="128" xr:uid="{00000000-0005-0000-0000-00009F000000}"/>
    <cellStyle name="xl34" xfId="129" xr:uid="{00000000-0005-0000-0000-0000A0000000}"/>
    <cellStyle name="xl35" xfId="130" xr:uid="{00000000-0005-0000-0000-0000A1000000}"/>
    <cellStyle name="xl36" xfId="131" xr:uid="{00000000-0005-0000-0000-0000A2000000}"/>
    <cellStyle name="xl37" xfId="132" xr:uid="{00000000-0005-0000-0000-0000A3000000}"/>
    <cellStyle name="xl38" xfId="133" xr:uid="{00000000-0005-0000-0000-0000A4000000}"/>
    <cellStyle name="xl39" xfId="134" xr:uid="{00000000-0005-0000-0000-0000A5000000}"/>
    <cellStyle name="xl40" xfId="135" xr:uid="{00000000-0005-0000-0000-0000A6000000}"/>
    <cellStyle name="xl41" xfId="136" xr:uid="{00000000-0005-0000-0000-0000A7000000}"/>
    <cellStyle name="xl42" xfId="137" xr:uid="{00000000-0005-0000-0000-0000A8000000}"/>
    <cellStyle name="xl43" xfId="138" xr:uid="{00000000-0005-0000-0000-0000A9000000}"/>
    <cellStyle name="xl43 2" xfId="305" xr:uid="{00000000-0005-0000-0000-0000AA000000}"/>
    <cellStyle name="xl44" xfId="139" xr:uid="{00000000-0005-0000-0000-0000AB000000}"/>
    <cellStyle name="xl45" xfId="140" xr:uid="{00000000-0005-0000-0000-0000AC000000}"/>
    <cellStyle name="xl46" xfId="141" xr:uid="{00000000-0005-0000-0000-0000AD000000}"/>
    <cellStyle name="xl47" xfId="142" xr:uid="{00000000-0005-0000-0000-0000AE000000}"/>
    <cellStyle name="xl48" xfId="143" xr:uid="{00000000-0005-0000-0000-0000AF000000}"/>
    <cellStyle name="xl49" xfId="144" xr:uid="{00000000-0005-0000-0000-0000B0000000}"/>
    <cellStyle name="xl50" xfId="145" xr:uid="{00000000-0005-0000-0000-0000B1000000}"/>
    <cellStyle name="xl51" xfId="146" xr:uid="{00000000-0005-0000-0000-0000B2000000}"/>
    <cellStyle name="xl52" xfId="147" xr:uid="{00000000-0005-0000-0000-0000B3000000}"/>
    <cellStyle name="xl53" xfId="148" xr:uid="{00000000-0005-0000-0000-0000B4000000}"/>
    <cellStyle name="xl54" xfId="149" xr:uid="{00000000-0005-0000-0000-0000B5000000}"/>
    <cellStyle name="xl55" xfId="150" xr:uid="{00000000-0005-0000-0000-0000B6000000}"/>
    <cellStyle name="xl56" xfId="151" xr:uid="{00000000-0005-0000-0000-0000B7000000}"/>
    <cellStyle name="xl57" xfId="152" xr:uid="{00000000-0005-0000-0000-0000B8000000}"/>
    <cellStyle name="xl58" xfId="153" xr:uid="{00000000-0005-0000-0000-0000B9000000}"/>
    <cellStyle name="xl59" xfId="154" xr:uid="{00000000-0005-0000-0000-0000BA000000}"/>
    <cellStyle name="xl60" xfId="155" xr:uid="{00000000-0005-0000-0000-0000BB000000}"/>
    <cellStyle name="xl61" xfId="156" xr:uid="{00000000-0005-0000-0000-0000BC000000}"/>
    <cellStyle name="xl62" xfId="157" xr:uid="{00000000-0005-0000-0000-0000BD000000}"/>
    <cellStyle name="xl63" xfId="158" xr:uid="{00000000-0005-0000-0000-0000BE000000}"/>
    <cellStyle name="xl64" xfId="159" xr:uid="{00000000-0005-0000-0000-0000BF000000}"/>
    <cellStyle name="xl65" xfId="160" xr:uid="{00000000-0005-0000-0000-0000C0000000}"/>
    <cellStyle name="xl66" xfId="161" xr:uid="{00000000-0005-0000-0000-0000C1000000}"/>
    <cellStyle name="xl67" xfId="162" xr:uid="{00000000-0005-0000-0000-0000C2000000}"/>
    <cellStyle name="xl68" xfId="163" xr:uid="{00000000-0005-0000-0000-0000C3000000}"/>
    <cellStyle name="xl69" xfId="164" xr:uid="{00000000-0005-0000-0000-0000C4000000}"/>
    <cellStyle name="xl70" xfId="165" xr:uid="{00000000-0005-0000-0000-0000C5000000}"/>
    <cellStyle name="xl71" xfId="166" xr:uid="{00000000-0005-0000-0000-0000C6000000}"/>
    <cellStyle name="xl72" xfId="167" xr:uid="{00000000-0005-0000-0000-0000C7000000}"/>
    <cellStyle name="xl73" xfId="168" xr:uid="{00000000-0005-0000-0000-0000C8000000}"/>
    <cellStyle name="xl74" xfId="169" xr:uid="{00000000-0005-0000-0000-0000C9000000}"/>
    <cellStyle name="xl75" xfId="170" xr:uid="{00000000-0005-0000-0000-0000CA000000}"/>
    <cellStyle name="xl76" xfId="171" xr:uid="{00000000-0005-0000-0000-0000CB000000}"/>
    <cellStyle name="xl77" xfId="172" xr:uid="{00000000-0005-0000-0000-0000CC000000}"/>
    <cellStyle name="xl78" xfId="173" xr:uid="{00000000-0005-0000-0000-0000CD000000}"/>
    <cellStyle name="xl79" xfId="174" xr:uid="{00000000-0005-0000-0000-0000CE000000}"/>
    <cellStyle name="xl80" xfId="175" xr:uid="{00000000-0005-0000-0000-0000CF000000}"/>
    <cellStyle name="xl81" xfId="176" xr:uid="{00000000-0005-0000-0000-0000D0000000}"/>
    <cellStyle name="xl82" xfId="177" xr:uid="{00000000-0005-0000-0000-0000D1000000}"/>
    <cellStyle name="xl83" xfId="178" xr:uid="{00000000-0005-0000-0000-0000D2000000}"/>
    <cellStyle name="xl84" xfId="179" xr:uid="{00000000-0005-0000-0000-0000D3000000}"/>
    <cellStyle name="xl85" xfId="180" xr:uid="{00000000-0005-0000-0000-0000D4000000}"/>
    <cellStyle name="xl86" xfId="181" xr:uid="{00000000-0005-0000-0000-0000D5000000}"/>
    <cellStyle name="xl87" xfId="182" xr:uid="{00000000-0005-0000-0000-0000D6000000}"/>
    <cellStyle name="xl88" xfId="183" xr:uid="{00000000-0005-0000-0000-0000D7000000}"/>
    <cellStyle name="xl89" xfId="184" xr:uid="{00000000-0005-0000-0000-0000D8000000}"/>
    <cellStyle name="xl90" xfId="185" xr:uid="{00000000-0005-0000-0000-0000D9000000}"/>
    <cellStyle name="xl91" xfId="186" xr:uid="{00000000-0005-0000-0000-0000DA000000}"/>
    <cellStyle name="xl92" xfId="187" xr:uid="{00000000-0005-0000-0000-0000DB000000}"/>
    <cellStyle name="xl93" xfId="188" xr:uid="{00000000-0005-0000-0000-0000DC000000}"/>
    <cellStyle name="xl94" xfId="189" xr:uid="{00000000-0005-0000-0000-0000DD000000}"/>
    <cellStyle name="xl95" xfId="190" xr:uid="{00000000-0005-0000-0000-0000DE000000}"/>
    <cellStyle name="xl96" xfId="191" xr:uid="{00000000-0005-0000-0000-0000DF000000}"/>
    <cellStyle name="xl97" xfId="192" xr:uid="{00000000-0005-0000-0000-0000E0000000}"/>
    <cellStyle name="xl98" xfId="193" xr:uid="{00000000-0005-0000-0000-0000E1000000}"/>
    <cellStyle name="xl99" xfId="194" xr:uid="{00000000-0005-0000-0000-0000E2000000}"/>
    <cellStyle name="Обычный" xfId="0" builtinId="0"/>
    <cellStyle name="Обычный 10" xfId="199" xr:uid="{00000000-0005-0000-0000-0000E4000000}"/>
    <cellStyle name="Обычный 11" xfId="203" xr:uid="{00000000-0005-0000-0000-0000E5000000}"/>
    <cellStyle name="Обычный 12" xfId="207" xr:uid="{00000000-0005-0000-0000-0000E6000000}"/>
    <cellStyle name="Обычный 13" xfId="209" xr:uid="{00000000-0005-0000-0000-0000E7000000}"/>
    <cellStyle name="Обычный 14" xfId="213" xr:uid="{00000000-0005-0000-0000-0000E8000000}"/>
    <cellStyle name="Обычный 15" xfId="215" xr:uid="{00000000-0005-0000-0000-0000E9000000}"/>
    <cellStyle name="Обычный 16" xfId="217" xr:uid="{00000000-0005-0000-0000-0000EA000000}"/>
    <cellStyle name="Обычный 17" xfId="219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2" xr:uid="{00000000-0005-0000-0000-0000EE000000}"/>
    <cellStyle name="Обычный 2 2 11" xfId="214" xr:uid="{00000000-0005-0000-0000-0000EF000000}"/>
    <cellStyle name="Обычный 2 2 12" xfId="216" xr:uid="{00000000-0005-0000-0000-0000F0000000}"/>
    <cellStyle name="Обычный 2 2 13" xfId="218" xr:uid="{00000000-0005-0000-0000-0000F1000000}"/>
    <cellStyle name="Обычный 2 2 15" xfId="226" xr:uid="{00000000-0005-0000-0000-0000F2000000}"/>
    <cellStyle name="Обычный 2 2 16" xfId="228" xr:uid="{00000000-0005-0000-0000-0000F3000000}"/>
    <cellStyle name="Обычный 2 2 17" xfId="204" xr:uid="{00000000-0005-0000-0000-0000F4000000}"/>
    <cellStyle name="Обычный 2 2 18" xfId="210" xr:uid="{00000000-0005-0000-0000-0000F5000000}"/>
    <cellStyle name="Обычный 2 2 19" xfId="220" xr:uid="{00000000-0005-0000-0000-0000F6000000}"/>
    <cellStyle name="Обычный 2 2 20" xfId="222" xr:uid="{00000000-0005-0000-0000-0000F7000000}"/>
    <cellStyle name="Обычный 2 2 21" xfId="224" xr:uid="{00000000-0005-0000-0000-0000F8000000}"/>
    <cellStyle name="Обычный 2 2 22" xfId="231" xr:uid="{00000000-0005-0000-0000-0000F9000000}"/>
    <cellStyle name="Обычный 2 2 23" xfId="234" xr:uid="{00000000-0005-0000-0000-0000FA000000}"/>
    <cellStyle name="Обычный 2 2 24" xfId="235" xr:uid="{00000000-0005-0000-0000-0000FB000000}"/>
    <cellStyle name="Обычный 2 2 25" xfId="238" xr:uid="{00000000-0005-0000-0000-0000FC000000}"/>
    <cellStyle name="Обычный 2 2 26" xfId="240" xr:uid="{00000000-0005-0000-0000-0000FD000000}"/>
    <cellStyle name="Обычный 2 2 27" xfId="243" xr:uid="{00000000-0005-0000-0000-0000FE000000}"/>
    <cellStyle name="Обычный 2 2 28" xfId="245" xr:uid="{00000000-0005-0000-0000-0000FF000000}"/>
    <cellStyle name="Обычный 2 2 29" xfId="247" xr:uid="{00000000-0005-0000-0000-000000010000}"/>
    <cellStyle name="Обычный 2 2 30" xfId="250" xr:uid="{00000000-0005-0000-0000-000001010000}"/>
    <cellStyle name="Обычный 2 2 31" xfId="251" xr:uid="{00000000-0005-0000-0000-000002010000}"/>
    <cellStyle name="Обычный 2 2 32" xfId="254" xr:uid="{00000000-0005-0000-0000-000003010000}"/>
    <cellStyle name="Обычный 2 2 33" xfId="256" xr:uid="{00000000-0005-0000-0000-000004010000}"/>
    <cellStyle name="Обычный 2 2 34" xfId="258" xr:uid="{00000000-0005-0000-0000-000005010000}"/>
    <cellStyle name="Обычный 2 2 35" xfId="260" xr:uid="{00000000-0005-0000-0000-000006010000}"/>
    <cellStyle name="Обычный 2 2 36" xfId="262" xr:uid="{00000000-0005-0000-0000-000007010000}"/>
    <cellStyle name="Обычный 2 2 37" xfId="264" xr:uid="{00000000-0005-0000-0000-000008010000}"/>
    <cellStyle name="Обычный 2 2 38" xfId="266" xr:uid="{00000000-0005-0000-0000-000009010000}"/>
    <cellStyle name="Обычный 2 2 39" xfId="268" xr:uid="{00000000-0005-0000-0000-00000A010000}"/>
    <cellStyle name="Обычный 2 2 40" xfId="271" xr:uid="{00000000-0005-0000-0000-00000B010000}"/>
    <cellStyle name="Обычный 2 2 41" xfId="273" xr:uid="{00000000-0005-0000-0000-00000C010000}"/>
    <cellStyle name="Обычный 2 2 42" xfId="275" xr:uid="{00000000-0005-0000-0000-00000D010000}"/>
    <cellStyle name="Обычный 2 2 43" xfId="277" xr:uid="{00000000-0005-0000-0000-00000E010000}"/>
    <cellStyle name="Обычный 2 2 44" xfId="279" xr:uid="{00000000-0005-0000-0000-00000F010000}"/>
    <cellStyle name="Обычный 2 2 45" xfId="281" xr:uid="{00000000-0005-0000-0000-000010010000}"/>
    <cellStyle name="Обычный 2 2 46" xfId="283" xr:uid="{00000000-0005-0000-0000-000011010000}"/>
    <cellStyle name="Обычный 2 2 47" xfId="286" xr:uid="{00000000-0005-0000-0000-000012010000}"/>
    <cellStyle name="Обычный 2 2 48" xfId="287" xr:uid="{00000000-0005-0000-0000-000013010000}"/>
    <cellStyle name="Обычный 2 2 49" xfId="289" xr:uid="{00000000-0005-0000-0000-000014010000}"/>
    <cellStyle name="Обычный 2 2 5" xfId="200" xr:uid="{00000000-0005-0000-0000-000015010000}"/>
    <cellStyle name="Обычный 2 2 50" xfId="291" xr:uid="{00000000-0005-0000-0000-000016010000}"/>
    <cellStyle name="Обычный 2 2 51" xfId="293" xr:uid="{00000000-0005-0000-0000-000017010000}"/>
    <cellStyle name="Обычный 2 2 52" xfId="296" xr:uid="{00000000-0005-0000-0000-000018010000}"/>
    <cellStyle name="Обычный 2 2 53" xfId="197" xr:uid="{00000000-0005-0000-0000-000019010000}"/>
    <cellStyle name="Обычный 2 2 55" xfId="227" xr:uid="{00000000-0005-0000-0000-00001A010000}"/>
    <cellStyle name="Обычный 2 2 56" xfId="230" xr:uid="{00000000-0005-0000-0000-00001B010000}"/>
    <cellStyle name="Обычный 2 2 57" xfId="237" xr:uid="{00000000-0005-0000-0000-00001C010000}"/>
    <cellStyle name="Обычный 2 2 58" xfId="242" xr:uid="{00000000-0005-0000-0000-00001D010000}"/>
    <cellStyle name="Обычный 2 2 6" xfId="198" xr:uid="{00000000-0005-0000-0000-00001E010000}"/>
    <cellStyle name="Обычный 2 2 60" xfId="253" xr:uid="{00000000-0005-0000-0000-00001F010000}"/>
    <cellStyle name="Обычный 2 2 61" xfId="272" xr:uid="{00000000-0005-0000-0000-000020010000}"/>
    <cellStyle name="Обычный 2 2 62" xfId="294" xr:uid="{00000000-0005-0000-0000-000021010000}"/>
    <cellStyle name="Обычный 2 2 7" xfId="202" xr:uid="{00000000-0005-0000-0000-000022010000}"/>
    <cellStyle name="Обычный 2 2 8" xfId="206" xr:uid="{00000000-0005-0000-0000-000023010000}"/>
    <cellStyle name="Обычный 2 2 9" xfId="208" xr:uid="{00000000-0005-0000-0000-000024010000}"/>
    <cellStyle name="Обычный 2 3" xfId="9" xr:uid="{00000000-0005-0000-0000-000025010000}"/>
    <cellStyle name="Обычный 20" xfId="229" xr:uid="{00000000-0005-0000-0000-000026010000}"/>
    <cellStyle name="Обычный 21" xfId="205" xr:uid="{00000000-0005-0000-0000-000027010000}"/>
    <cellStyle name="Обычный 22" xfId="211" xr:uid="{00000000-0005-0000-0000-000028010000}"/>
    <cellStyle name="Обычный 23" xfId="221" xr:uid="{00000000-0005-0000-0000-000029010000}"/>
    <cellStyle name="Обычный 24" xfId="223" xr:uid="{00000000-0005-0000-0000-00002A010000}"/>
    <cellStyle name="Обычный 25" xfId="225" xr:uid="{00000000-0005-0000-0000-00002B010000}"/>
    <cellStyle name="Обычный 26" xfId="232" xr:uid="{00000000-0005-0000-0000-00002C010000}"/>
    <cellStyle name="Обычный 27" xfId="233" xr:uid="{00000000-0005-0000-0000-00002D010000}"/>
    <cellStyle name="Обычный 28" xfId="236" xr:uid="{00000000-0005-0000-0000-00002E010000}"/>
    <cellStyle name="Обычный 29" xfId="239" xr:uid="{00000000-0005-0000-0000-00002F010000}"/>
    <cellStyle name="Обычный 3" xfId="4" xr:uid="{00000000-0005-0000-0000-000030010000}"/>
    <cellStyle name="Обычный 30" xfId="241" xr:uid="{00000000-0005-0000-0000-000031010000}"/>
    <cellStyle name="Обычный 31" xfId="244" xr:uid="{00000000-0005-0000-0000-000032010000}"/>
    <cellStyle name="Обычный 32" xfId="246" xr:uid="{00000000-0005-0000-0000-000033010000}"/>
    <cellStyle name="Обычный 33" xfId="248" xr:uid="{00000000-0005-0000-0000-000034010000}"/>
    <cellStyle name="Обычный 34" xfId="249" xr:uid="{00000000-0005-0000-0000-000035010000}"/>
    <cellStyle name="Обычный 35" xfId="252" xr:uid="{00000000-0005-0000-0000-000036010000}"/>
    <cellStyle name="Обычный 36" xfId="255" xr:uid="{00000000-0005-0000-0000-000037010000}"/>
    <cellStyle name="Обычный 37" xfId="257" xr:uid="{00000000-0005-0000-0000-000038010000}"/>
    <cellStyle name="Обычный 38" xfId="259" xr:uid="{00000000-0005-0000-0000-000039010000}"/>
    <cellStyle name="Обычный 39" xfId="261" xr:uid="{00000000-0005-0000-0000-00003A010000}"/>
    <cellStyle name="Обычный 4" xfId="7" xr:uid="{00000000-0005-0000-0000-00003B010000}"/>
    <cellStyle name="Обычный 4 2" xfId="302" xr:uid="{00000000-0005-0000-0000-00003C010000}"/>
    <cellStyle name="Обычный 40" xfId="263" xr:uid="{00000000-0005-0000-0000-00003D010000}"/>
    <cellStyle name="Обычный 41" xfId="265" xr:uid="{00000000-0005-0000-0000-00003E010000}"/>
    <cellStyle name="Обычный 42" xfId="267" xr:uid="{00000000-0005-0000-0000-00003F010000}"/>
    <cellStyle name="Обычный 43" xfId="269" xr:uid="{00000000-0005-0000-0000-000040010000}"/>
    <cellStyle name="Обычный 44" xfId="270" xr:uid="{00000000-0005-0000-0000-000041010000}"/>
    <cellStyle name="Обычный 45" xfId="274" xr:uid="{00000000-0005-0000-0000-000042010000}"/>
    <cellStyle name="Обычный 46" xfId="276" xr:uid="{00000000-0005-0000-0000-000043010000}"/>
    <cellStyle name="Обычный 47" xfId="278" xr:uid="{00000000-0005-0000-0000-000044010000}"/>
    <cellStyle name="Обычный 48" xfId="280" xr:uid="{00000000-0005-0000-0000-000045010000}"/>
    <cellStyle name="Обычный 49" xfId="282" xr:uid="{00000000-0005-0000-0000-000046010000}"/>
    <cellStyle name="Обычный 5" xfId="8" xr:uid="{00000000-0005-0000-0000-000047010000}"/>
    <cellStyle name="Обычный 5 2" xfId="303" xr:uid="{00000000-0005-0000-0000-000048010000}"/>
    <cellStyle name="Обычный 50" xfId="284" xr:uid="{00000000-0005-0000-0000-000049010000}"/>
    <cellStyle name="Обычный 51" xfId="285" xr:uid="{00000000-0005-0000-0000-00004A010000}"/>
    <cellStyle name="Обычный 52" xfId="288" xr:uid="{00000000-0005-0000-0000-00004B010000}"/>
    <cellStyle name="Обычный 53" xfId="290" xr:uid="{00000000-0005-0000-0000-00004C010000}"/>
    <cellStyle name="Обычный 54" xfId="292" xr:uid="{00000000-0005-0000-0000-00004D010000}"/>
    <cellStyle name="Обычный 55" xfId="295" xr:uid="{00000000-0005-0000-0000-00004E010000}"/>
    <cellStyle name="Обычный 56" xfId="297" xr:uid="{00000000-0005-0000-0000-00004F010000}"/>
    <cellStyle name="Обычный 6" xfId="299" xr:uid="{00000000-0005-0000-0000-000050010000}"/>
    <cellStyle name="Обычный 7" xfId="6" xr:uid="{00000000-0005-0000-0000-000051010000}"/>
    <cellStyle name="Обычный 7 2" xfId="301" xr:uid="{00000000-0005-0000-0000-000052010000}"/>
    <cellStyle name="Обычный 8" xfId="298" xr:uid="{00000000-0005-0000-0000-000053010000}"/>
    <cellStyle name="Обычный 9" xfId="201" xr:uid="{00000000-0005-0000-0000-000054010000}"/>
    <cellStyle name="Обычный_З_15_Приложение 16 - Источники дефицита" xfId="195" xr:uid="{00000000-0005-0000-0000-000055010000}"/>
    <cellStyle name="Обычный_З_16_Приложение 17 - Программа гос заимствований" xfId="10" xr:uid="{00000000-0005-0000-0000-000056010000}"/>
    <cellStyle name="Стиль 1" xfId="1" xr:uid="{00000000-0005-0000-0000-000057010000}"/>
    <cellStyle name="Финансовый" xfId="3" builtinId="3"/>
    <cellStyle name="Финансовый 2" xfId="196" xr:uid="{00000000-0005-0000-0000-000059010000}"/>
    <cellStyle name="Финансовый 3" xfId="300" xr:uid="{00000000-0005-0000-0000-00005A010000}"/>
  </cellStyles>
  <dxfs count="16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2025\&#1055;&#1088;&#1086;&#1077;&#1082;&#1090;&#1041;&#1102;&#1076;&#1078;&#1077;&#1090;%20&#1085;&#1072;%202025&#1075;\&#1055;&#1088;&#1086;&#1077;&#1082;&#1090;%20&#1073;&#1102;&#1076;&#1078;&#1077;&#1090;%20&#1085;&#1072;%20%202025&#1075;.xlsx" TargetMode="External"/><Relationship Id="rId1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2025\&#1055;&#1088;&#1086;&#1077;&#1082;&#1090;&#1041;&#1102;&#1076;&#1078;&#1077;&#1090;%20&#1085;&#1072;%202025&#1075;\&#1055;&#1088;&#1086;&#1077;&#1082;&#1090;%20&#1073;&#1102;&#1076;&#1078;&#1077;&#1090;%20&#1085;&#1072;%20%202025&#107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Прил 1"/>
      <sheetName val="Приложение 2"/>
      <sheetName val="Приложение 3"/>
      <sheetName val="Приложение 4"/>
      <sheetName val="Приложение 5"/>
      <sheetName val="прил 6"/>
      <sheetName val="прил7"/>
    </sheetNames>
    <sheetDataSet>
      <sheetData sheetId="0" refreshError="1"/>
      <sheetData sheetId="1" refreshError="1"/>
      <sheetData sheetId="2" refreshError="1">
        <row r="15">
          <cell r="A15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0"/>
  <sheetViews>
    <sheetView view="pageBreakPreview" topLeftCell="A7" zoomScaleSheetLayoutView="100" workbookViewId="0">
      <selection activeCell="C29" sqref="C29"/>
    </sheetView>
  </sheetViews>
  <sheetFormatPr defaultRowHeight="12.75" x14ac:dyDescent="0.2"/>
  <cols>
    <col min="1" max="1" width="26.1640625" style="6" customWidth="1"/>
    <col min="2" max="2" width="61.5" style="9" customWidth="1"/>
    <col min="3" max="3" width="16.6640625" style="9" customWidth="1"/>
    <col min="4" max="4" width="16" style="9" customWidth="1"/>
    <col min="5" max="5" width="16.5" style="7" customWidth="1"/>
    <col min="6" max="6" width="13.83203125" style="7" customWidth="1"/>
    <col min="7" max="7" width="17" style="8" customWidth="1"/>
    <col min="8" max="8" width="13.83203125" style="9" bestFit="1" customWidth="1"/>
    <col min="9" max="9" width="12.5" style="9" bestFit="1" customWidth="1"/>
    <col min="10" max="16384" width="9.33203125" style="9"/>
  </cols>
  <sheetData>
    <row r="1" spans="1:8" ht="15" customHeight="1" x14ac:dyDescent="0.25">
      <c r="B1" s="5"/>
      <c r="C1" s="179" t="s">
        <v>217</v>
      </c>
      <c r="D1" s="180"/>
      <c r="E1" s="180"/>
    </row>
    <row r="2" spans="1:8" ht="15" x14ac:dyDescent="0.25">
      <c r="B2" s="5"/>
      <c r="C2" s="180"/>
      <c r="D2" s="180"/>
      <c r="E2" s="180"/>
    </row>
    <row r="3" spans="1:8" ht="15" x14ac:dyDescent="0.25">
      <c r="B3" s="5"/>
      <c r="C3" s="180"/>
      <c r="D3" s="180"/>
      <c r="E3" s="180"/>
    </row>
    <row r="4" spans="1:8" ht="33.75" customHeight="1" x14ac:dyDescent="0.25">
      <c r="B4" s="5"/>
      <c r="C4" s="180"/>
      <c r="D4" s="180"/>
      <c r="E4" s="180"/>
    </row>
    <row r="5" spans="1:8" ht="195" customHeight="1" x14ac:dyDescent="0.2">
      <c r="C5" s="180"/>
      <c r="D5" s="180"/>
      <c r="E5" s="180"/>
    </row>
    <row r="6" spans="1:8" ht="63" customHeight="1" x14ac:dyDescent="0.2">
      <c r="A6" s="176" t="s">
        <v>203</v>
      </c>
      <c r="B6" s="176"/>
      <c r="C6" s="176"/>
      <c r="D6" s="176"/>
      <c r="E6" s="176"/>
    </row>
    <row r="7" spans="1:8" x14ac:dyDescent="0.2">
      <c r="A7" s="10"/>
      <c r="B7" s="11"/>
      <c r="C7" s="11"/>
      <c r="D7" s="11"/>
      <c r="E7" s="12" t="s">
        <v>1</v>
      </c>
    </row>
    <row r="8" spans="1:8" x14ac:dyDescent="0.2">
      <c r="A8" s="177" t="s">
        <v>23</v>
      </c>
      <c r="B8" s="177" t="s">
        <v>2</v>
      </c>
      <c r="C8" s="178" t="s">
        <v>7</v>
      </c>
      <c r="D8" s="178"/>
      <c r="E8" s="178"/>
    </row>
    <row r="9" spans="1:8" ht="16.5" customHeight="1" x14ac:dyDescent="0.2">
      <c r="A9" s="177"/>
      <c r="B9" s="177"/>
      <c r="C9" s="121" t="s">
        <v>177</v>
      </c>
      <c r="D9" s="121" t="s">
        <v>193</v>
      </c>
      <c r="E9" s="121" t="s">
        <v>204</v>
      </c>
      <c r="H9" s="7"/>
    </row>
    <row r="10" spans="1:8" s="14" customFormat="1" x14ac:dyDescent="0.2">
      <c r="A10" s="13">
        <v>1</v>
      </c>
      <c r="B10" s="13">
        <v>2</v>
      </c>
      <c r="C10" s="13" t="s">
        <v>10</v>
      </c>
      <c r="D10" s="13" t="s">
        <v>11</v>
      </c>
      <c r="E10" s="13" t="s">
        <v>12</v>
      </c>
      <c r="F10" s="7"/>
      <c r="G10" s="8"/>
    </row>
    <row r="11" spans="1:8" s="17" customFormat="1" ht="15.75" x14ac:dyDescent="0.2">
      <c r="A11" s="106" t="s">
        <v>28</v>
      </c>
      <c r="B11" s="109" t="s">
        <v>29</v>
      </c>
      <c r="C11" s="123">
        <f>C12</f>
        <v>3592.5</v>
      </c>
      <c r="D11" s="123">
        <f>D12</f>
        <v>1161.9000000000001</v>
      </c>
      <c r="E11" s="20">
        <f>E12</f>
        <v>1257.8</v>
      </c>
      <c r="F11" s="15"/>
      <c r="G11" s="16"/>
    </row>
    <row r="12" spans="1:8" s="17" customFormat="1" ht="30" x14ac:dyDescent="0.2">
      <c r="A12" s="107" t="s">
        <v>30</v>
      </c>
      <c r="B12" s="110" t="s">
        <v>31</v>
      </c>
      <c r="C12" s="124">
        <f>C13+C21+C26+C18</f>
        <v>3592.5</v>
      </c>
      <c r="D12" s="124">
        <f>D13+D21+D26</f>
        <v>1161.9000000000001</v>
      </c>
      <c r="E12" s="18">
        <f>E13+E21+E26</f>
        <v>1257.8</v>
      </c>
      <c r="F12" s="15"/>
      <c r="G12" s="16"/>
    </row>
    <row r="13" spans="1:8" s="17" customFormat="1" ht="28.5" x14ac:dyDescent="0.2">
      <c r="A13" s="108" t="s">
        <v>121</v>
      </c>
      <c r="B13" s="111" t="s">
        <v>131</v>
      </c>
      <c r="C13" s="125">
        <f>C14+C16</f>
        <v>944.1</v>
      </c>
      <c r="D13" s="125">
        <f t="shared" ref="C13:D14" si="0">D14</f>
        <v>622.6</v>
      </c>
      <c r="E13" s="120">
        <f>E14</f>
        <v>640</v>
      </c>
      <c r="F13" s="15"/>
      <c r="G13" s="16"/>
    </row>
    <row r="14" spans="1:8" s="17" customFormat="1" ht="15.75" x14ac:dyDescent="0.25">
      <c r="A14" s="112" t="s">
        <v>122</v>
      </c>
      <c r="B14" s="113" t="s">
        <v>132</v>
      </c>
      <c r="C14" s="19">
        <f t="shared" si="0"/>
        <v>760.1</v>
      </c>
      <c r="D14" s="19">
        <f t="shared" si="0"/>
        <v>622.6</v>
      </c>
      <c r="E14" s="19">
        <f>E15</f>
        <v>640</v>
      </c>
      <c r="F14" s="15"/>
      <c r="G14" s="16"/>
    </row>
    <row r="15" spans="1:8" s="17" customFormat="1" ht="45" x14ac:dyDescent="0.25">
      <c r="A15" s="114" t="s">
        <v>145</v>
      </c>
      <c r="B15" s="115" t="s">
        <v>144</v>
      </c>
      <c r="C15" s="19">
        <v>760.1</v>
      </c>
      <c r="D15" s="19">
        <v>622.6</v>
      </c>
      <c r="E15" s="19">
        <v>640</v>
      </c>
      <c r="F15" s="15"/>
      <c r="G15" s="16"/>
    </row>
    <row r="16" spans="1:8" s="17" customFormat="1" ht="30" x14ac:dyDescent="0.25">
      <c r="A16" s="114" t="s">
        <v>179</v>
      </c>
      <c r="B16" s="113" t="s">
        <v>180</v>
      </c>
      <c r="C16" s="19">
        <f>C17</f>
        <v>184</v>
      </c>
      <c r="D16" s="19"/>
      <c r="E16" s="19"/>
      <c r="F16" s="15"/>
      <c r="G16" s="16"/>
    </row>
    <row r="17" spans="1:7" s="17" customFormat="1" ht="30" x14ac:dyDescent="0.25">
      <c r="A17" s="114" t="s">
        <v>178</v>
      </c>
      <c r="B17" s="115" t="s">
        <v>181</v>
      </c>
      <c r="C17" s="19">
        <v>184</v>
      </c>
      <c r="D17" s="19"/>
      <c r="E17" s="19"/>
      <c r="F17" s="15"/>
      <c r="G17" s="16"/>
    </row>
    <row r="18" spans="1:7" s="17" customFormat="1" ht="33" customHeight="1" x14ac:dyDescent="0.25">
      <c r="A18" s="114" t="s">
        <v>195</v>
      </c>
      <c r="B18" s="115" t="s">
        <v>194</v>
      </c>
      <c r="C18" s="19">
        <f>C19</f>
        <v>664.4</v>
      </c>
      <c r="D18" s="19"/>
      <c r="E18" s="19"/>
      <c r="F18" s="15"/>
      <c r="G18" s="16"/>
    </row>
    <row r="19" spans="1:7" s="17" customFormat="1" ht="15.75" x14ac:dyDescent="0.25">
      <c r="A19" s="114" t="s">
        <v>197</v>
      </c>
      <c r="B19" s="115" t="s">
        <v>196</v>
      </c>
      <c r="C19" s="19">
        <f>C20</f>
        <v>664.4</v>
      </c>
      <c r="D19" s="19"/>
      <c r="E19" s="19"/>
      <c r="F19" s="15"/>
      <c r="G19" s="16"/>
    </row>
    <row r="20" spans="1:7" s="17" customFormat="1" ht="19.5" customHeight="1" x14ac:dyDescent="0.25">
      <c r="A20" s="114" t="s">
        <v>198</v>
      </c>
      <c r="B20" s="115" t="s">
        <v>199</v>
      </c>
      <c r="C20" s="19">
        <v>664.4</v>
      </c>
      <c r="D20" s="19"/>
      <c r="E20" s="19"/>
      <c r="F20" s="15"/>
      <c r="G20" s="16"/>
    </row>
    <row r="21" spans="1:7" s="17" customFormat="1" ht="30" x14ac:dyDescent="0.25">
      <c r="A21" s="116" t="s">
        <v>123</v>
      </c>
      <c r="B21" s="117" t="s">
        <v>133</v>
      </c>
      <c r="C21" s="19">
        <f t="shared" ref="C21:D21" si="1">C22+C24</f>
        <v>217.9</v>
      </c>
      <c r="D21" s="19">
        <f t="shared" si="1"/>
        <v>244.3</v>
      </c>
      <c r="E21" s="19">
        <f>E22+E24</f>
        <v>311.8</v>
      </c>
      <c r="F21" s="15"/>
      <c r="G21" s="16"/>
    </row>
    <row r="22" spans="1:7" s="17" customFormat="1" ht="45" x14ac:dyDescent="0.25">
      <c r="A22" s="112" t="s">
        <v>124</v>
      </c>
      <c r="B22" s="113" t="s">
        <v>134</v>
      </c>
      <c r="C22" s="19">
        <f>C23</f>
        <v>0.5</v>
      </c>
      <c r="D22" s="19">
        <f>D23</f>
        <v>0.5</v>
      </c>
      <c r="E22" s="19">
        <f>E23</f>
        <v>0.6</v>
      </c>
      <c r="F22" s="15"/>
      <c r="G22" s="16"/>
    </row>
    <row r="23" spans="1:7" s="17" customFormat="1" ht="45" x14ac:dyDescent="0.25">
      <c r="A23" s="114" t="s">
        <v>125</v>
      </c>
      <c r="B23" s="115" t="s">
        <v>135</v>
      </c>
      <c r="C23" s="19">
        <v>0.5</v>
      </c>
      <c r="D23" s="19">
        <v>0.5</v>
      </c>
      <c r="E23" s="19">
        <v>0.6</v>
      </c>
      <c r="F23" s="15"/>
      <c r="G23" s="16"/>
    </row>
    <row r="24" spans="1:7" s="17" customFormat="1" ht="45" x14ac:dyDescent="0.25">
      <c r="A24" s="112" t="s">
        <v>126</v>
      </c>
      <c r="B24" s="113" t="s">
        <v>157</v>
      </c>
      <c r="C24" s="19">
        <f>C25</f>
        <v>217.4</v>
      </c>
      <c r="D24" s="19">
        <f>D25</f>
        <v>243.8</v>
      </c>
      <c r="E24" s="19">
        <f>E25</f>
        <v>311.2</v>
      </c>
      <c r="F24" s="15"/>
      <c r="G24" s="16"/>
    </row>
    <row r="25" spans="1:7" s="17" customFormat="1" ht="60" x14ac:dyDescent="0.25">
      <c r="A25" s="114" t="s">
        <v>127</v>
      </c>
      <c r="B25" s="115" t="s">
        <v>158</v>
      </c>
      <c r="C25" s="19">
        <v>217.4</v>
      </c>
      <c r="D25" s="19">
        <v>243.8</v>
      </c>
      <c r="E25" s="19">
        <v>311.2</v>
      </c>
      <c r="F25" s="15"/>
      <c r="G25" s="16"/>
    </row>
    <row r="26" spans="1:7" s="17" customFormat="1" ht="15.75" x14ac:dyDescent="0.25">
      <c r="A26" s="118" t="s">
        <v>128</v>
      </c>
      <c r="B26" s="119" t="s">
        <v>33</v>
      </c>
      <c r="C26" s="19">
        <f>C27+C29</f>
        <v>1766.1</v>
      </c>
      <c r="D26" s="19">
        <f t="shared" ref="D26" si="2">D27</f>
        <v>295</v>
      </c>
      <c r="E26" s="19">
        <f>E27</f>
        <v>306</v>
      </c>
      <c r="F26" s="15"/>
      <c r="G26" s="16"/>
    </row>
    <row r="27" spans="1:7" s="17" customFormat="1" ht="60.75" customHeight="1" x14ac:dyDescent="0.25">
      <c r="A27" s="112" t="s">
        <v>129</v>
      </c>
      <c r="B27" s="113" t="s">
        <v>151</v>
      </c>
      <c r="C27" s="19">
        <f>C28</f>
        <v>642.1</v>
      </c>
      <c r="D27" s="19">
        <f>D28</f>
        <v>295</v>
      </c>
      <c r="E27" s="19">
        <f>E28</f>
        <v>306</v>
      </c>
      <c r="F27" s="15"/>
      <c r="G27" s="16"/>
    </row>
    <row r="28" spans="1:7" s="17" customFormat="1" ht="76.5" customHeight="1" x14ac:dyDescent="0.25">
      <c r="A28" s="114" t="s">
        <v>130</v>
      </c>
      <c r="B28" s="115" t="s">
        <v>150</v>
      </c>
      <c r="C28" s="19">
        <v>642.1</v>
      </c>
      <c r="D28" s="19">
        <v>295</v>
      </c>
      <c r="E28" s="19">
        <v>306</v>
      </c>
      <c r="F28" s="15"/>
      <c r="G28" s="16"/>
    </row>
    <row r="29" spans="1:7" s="17" customFormat="1" ht="26.25" customHeight="1" x14ac:dyDescent="0.25">
      <c r="A29" s="114" t="s">
        <v>220</v>
      </c>
      <c r="B29" s="113" t="s">
        <v>222</v>
      </c>
      <c r="C29" s="19">
        <f>C30</f>
        <v>1124</v>
      </c>
      <c r="D29" s="19"/>
      <c r="E29" s="19"/>
      <c r="F29" s="15"/>
      <c r="G29" s="16"/>
    </row>
    <row r="30" spans="1:7" s="17" customFormat="1" ht="30" x14ac:dyDescent="0.25">
      <c r="A30" s="114" t="s">
        <v>221</v>
      </c>
      <c r="B30" s="169" t="s">
        <v>223</v>
      </c>
      <c r="C30" s="19">
        <v>1124</v>
      </c>
      <c r="D30" s="19"/>
      <c r="E30" s="19"/>
      <c r="F30" s="15"/>
      <c r="G30" s="16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5" priority="1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36"/>
  <sheetViews>
    <sheetView view="pageBreakPreview" topLeftCell="A58" zoomScaleSheetLayoutView="100" workbookViewId="0">
      <selection activeCell="L69" sqref="L69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318.7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1" t="s">
        <v>211</v>
      </c>
      <c r="J1" s="172"/>
      <c r="K1" s="172"/>
      <c r="L1" s="172"/>
    </row>
    <row r="2" spans="1:12" ht="66" customHeight="1" x14ac:dyDescent="0.2">
      <c r="A2" s="173" t="s">
        <v>205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4" t="s">
        <v>1</v>
      </c>
      <c r="J3" s="174"/>
      <c r="K3" s="174"/>
      <c r="L3" s="174"/>
    </row>
    <row r="4" spans="1:12" ht="19.899999999999999" customHeight="1" x14ac:dyDescent="0.2">
      <c r="A4" s="175" t="s">
        <v>2</v>
      </c>
      <c r="B4" s="175" t="s">
        <v>21</v>
      </c>
      <c r="C4" s="175" t="s">
        <v>3</v>
      </c>
      <c r="D4" s="175" t="s">
        <v>4</v>
      </c>
      <c r="E4" s="175" t="s">
        <v>5</v>
      </c>
      <c r="F4" s="175"/>
      <c r="G4" s="175"/>
      <c r="H4" s="175"/>
      <c r="I4" s="175" t="s">
        <v>6</v>
      </c>
      <c r="J4" s="175" t="s">
        <v>7</v>
      </c>
      <c r="K4" s="175"/>
      <c r="L4" s="175"/>
    </row>
    <row r="5" spans="1:12" ht="16.350000000000001" customHeight="1" x14ac:dyDescent="0.2">
      <c r="A5" s="175" t="s">
        <v>0</v>
      </c>
      <c r="B5" s="175" t="s">
        <v>0</v>
      </c>
      <c r="C5" s="175" t="s">
        <v>0</v>
      </c>
      <c r="D5" s="175" t="s">
        <v>0</v>
      </c>
      <c r="E5" s="175" t="s">
        <v>0</v>
      </c>
      <c r="F5" s="175"/>
      <c r="G5" s="175"/>
      <c r="H5" s="175"/>
      <c r="I5" s="175" t="s">
        <v>0</v>
      </c>
      <c r="J5" s="122" t="s">
        <v>177</v>
      </c>
      <c r="K5" s="122" t="s">
        <v>193</v>
      </c>
      <c r="L5" s="122" t="s">
        <v>204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55.5" customHeight="1" x14ac:dyDescent="0.2">
      <c r="A7" s="126" t="s">
        <v>152</v>
      </c>
      <c r="B7" s="127" t="s">
        <v>137</v>
      </c>
      <c r="C7" s="127"/>
      <c r="D7" s="127"/>
      <c r="E7" s="128"/>
      <c r="F7" s="128"/>
      <c r="G7" s="128"/>
      <c r="H7" s="128"/>
      <c r="I7" s="129"/>
      <c r="J7" s="130">
        <f>J8+J43+J52+J59+J86+J100+J93</f>
        <v>4588.8</v>
      </c>
      <c r="K7" s="130">
        <f>K8+K43+K52+K59+K86+K100+K93</f>
        <v>1806.1</v>
      </c>
      <c r="L7" s="130">
        <f>L8+L43+L52+L59+L86+L93+L100</f>
        <v>1914.8</v>
      </c>
    </row>
    <row r="8" spans="1:12" ht="15.75" customHeight="1" x14ac:dyDescent="0.2">
      <c r="A8" s="131" t="s">
        <v>34</v>
      </c>
      <c r="B8" s="132" t="s">
        <v>137</v>
      </c>
      <c r="C8" s="132" t="s">
        <v>35</v>
      </c>
      <c r="D8" s="132"/>
      <c r="E8" s="133"/>
      <c r="F8" s="133"/>
      <c r="G8" s="133"/>
      <c r="H8" s="133"/>
      <c r="I8" s="134"/>
      <c r="J8" s="135">
        <f>J9+J18+J37</f>
        <v>1784</v>
      </c>
      <c r="K8" s="135">
        <f>K9+K18+K37</f>
        <v>1090</v>
      </c>
      <c r="L8" s="135">
        <f>L9+L18+L37</f>
        <v>1140.8</v>
      </c>
    </row>
    <row r="9" spans="1:12" ht="51" x14ac:dyDescent="0.2">
      <c r="A9" s="131" t="s">
        <v>36</v>
      </c>
      <c r="B9" s="132" t="s">
        <v>137</v>
      </c>
      <c r="C9" s="136" t="s">
        <v>35</v>
      </c>
      <c r="D9" s="136" t="s">
        <v>37</v>
      </c>
      <c r="E9" s="133"/>
      <c r="F9" s="133"/>
      <c r="G9" s="133"/>
      <c r="H9" s="133"/>
      <c r="I9" s="136"/>
      <c r="J9" s="135">
        <f>J10</f>
        <v>722.5</v>
      </c>
      <c r="K9" s="135">
        <f>K10</f>
        <v>538.9</v>
      </c>
      <c r="L9" s="135">
        <f>L10</f>
        <v>549.9</v>
      </c>
    </row>
    <row r="10" spans="1:12" ht="63.75" x14ac:dyDescent="0.2">
      <c r="A10" s="131" t="s">
        <v>169</v>
      </c>
      <c r="B10" s="132" t="s">
        <v>137</v>
      </c>
      <c r="C10" s="132" t="s">
        <v>35</v>
      </c>
      <c r="D10" s="132" t="s">
        <v>37</v>
      </c>
      <c r="E10" s="137">
        <v>65</v>
      </c>
      <c r="F10" s="137"/>
      <c r="G10" s="137"/>
      <c r="H10" s="137"/>
      <c r="I10" s="132"/>
      <c r="J10" s="135">
        <f t="shared" ref="J10:K12" si="0">J11</f>
        <v>722.5</v>
      </c>
      <c r="K10" s="135">
        <f t="shared" si="0"/>
        <v>538.9</v>
      </c>
      <c r="L10" s="135">
        <f>L11</f>
        <v>549.9</v>
      </c>
    </row>
    <row r="11" spans="1:12" x14ac:dyDescent="0.2">
      <c r="A11" s="131" t="s">
        <v>38</v>
      </c>
      <c r="B11" s="132" t="s">
        <v>137</v>
      </c>
      <c r="C11" s="132" t="s">
        <v>35</v>
      </c>
      <c r="D11" s="132" t="s">
        <v>37</v>
      </c>
      <c r="E11" s="137">
        <v>65</v>
      </c>
      <c r="F11" s="137">
        <v>1</v>
      </c>
      <c r="G11" s="137"/>
      <c r="H11" s="137"/>
      <c r="I11" s="132"/>
      <c r="J11" s="135">
        <f>J12+J15</f>
        <v>722.5</v>
      </c>
      <c r="K11" s="135">
        <f t="shared" si="0"/>
        <v>538.9</v>
      </c>
      <c r="L11" s="135">
        <f>L12</f>
        <v>549.9</v>
      </c>
    </row>
    <row r="12" spans="1:12" ht="24.75" customHeight="1" x14ac:dyDescent="0.2">
      <c r="A12" s="131" t="s">
        <v>39</v>
      </c>
      <c r="B12" s="132" t="s">
        <v>137</v>
      </c>
      <c r="C12" s="132" t="s">
        <v>35</v>
      </c>
      <c r="D12" s="132" t="s">
        <v>37</v>
      </c>
      <c r="E12" s="137">
        <v>65</v>
      </c>
      <c r="F12" s="137">
        <v>1</v>
      </c>
      <c r="G12" s="137" t="s">
        <v>61</v>
      </c>
      <c r="H12" s="137" t="s">
        <v>72</v>
      </c>
      <c r="I12" s="132"/>
      <c r="J12" s="135">
        <f t="shared" si="0"/>
        <v>620.5</v>
      </c>
      <c r="K12" s="135">
        <f>K13</f>
        <v>538.9</v>
      </c>
      <c r="L12" s="135">
        <f>L13</f>
        <v>549.9</v>
      </c>
    </row>
    <row r="13" spans="1:12" ht="89.25" x14ac:dyDescent="0.2">
      <c r="A13" s="131" t="s">
        <v>40</v>
      </c>
      <c r="B13" s="132" t="s">
        <v>137</v>
      </c>
      <c r="C13" s="132" t="s">
        <v>35</v>
      </c>
      <c r="D13" s="132" t="s">
        <v>37</v>
      </c>
      <c r="E13" s="137">
        <v>65</v>
      </c>
      <c r="F13" s="137">
        <v>1</v>
      </c>
      <c r="G13" s="137" t="s">
        <v>61</v>
      </c>
      <c r="H13" s="137" t="s">
        <v>72</v>
      </c>
      <c r="I13" s="132" t="s">
        <v>63</v>
      </c>
      <c r="J13" s="135">
        <f>J14</f>
        <v>620.5</v>
      </c>
      <c r="K13" s="135">
        <f>K14</f>
        <v>538.9</v>
      </c>
      <c r="L13" s="135">
        <f>L14</f>
        <v>549.9</v>
      </c>
    </row>
    <row r="14" spans="1:12" ht="38.25" x14ac:dyDescent="0.2">
      <c r="A14" s="131" t="s">
        <v>41</v>
      </c>
      <c r="B14" s="132" t="s">
        <v>137</v>
      </c>
      <c r="C14" s="132" t="s">
        <v>35</v>
      </c>
      <c r="D14" s="132" t="s">
        <v>37</v>
      </c>
      <c r="E14" s="137">
        <v>65</v>
      </c>
      <c r="F14" s="137">
        <v>1</v>
      </c>
      <c r="G14" s="137" t="s">
        <v>61</v>
      </c>
      <c r="H14" s="137" t="s">
        <v>72</v>
      </c>
      <c r="I14" s="132" t="s">
        <v>64</v>
      </c>
      <c r="J14" s="135">
        <v>620.5</v>
      </c>
      <c r="K14" s="135">
        <v>538.9</v>
      </c>
      <c r="L14" s="135">
        <v>549.9</v>
      </c>
    </row>
    <row r="15" spans="1:12" ht="78" customHeight="1" x14ac:dyDescent="0.2">
      <c r="A15" s="131" t="str">
        <f>'[1]Приложение 3'!$A$15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132" t="s">
        <v>137</v>
      </c>
      <c r="C15" s="132" t="s">
        <v>35</v>
      </c>
      <c r="D15" s="132" t="s">
        <v>9</v>
      </c>
      <c r="E15" s="137" t="s">
        <v>141</v>
      </c>
      <c r="F15" s="137" t="s">
        <v>8</v>
      </c>
      <c r="G15" s="137" t="s">
        <v>61</v>
      </c>
      <c r="H15" s="137" t="s">
        <v>200</v>
      </c>
      <c r="I15" s="132"/>
      <c r="J15" s="135">
        <f>J16</f>
        <v>102</v>
      </c>
      <c r="K15" s="135"/>
      <c r="L15" s="135"/>
    </row>
    <row r="16" spans="1:12" ht="89.25" customHeight="1" x14ac:dyDescent="0.2">
      <c r="A16" s="131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132" t="s">
        <v>137</v>
      </c>
      <c r="C16" s="132" t="s">
        <v>35</v>
      </c>
      <c r="D16" s="132" t="s">
        <v>9</v>
      </c>
      <c r="E16" s="137" t="s">
        <v>141</v>
      </c>
      <c r="F16" s="137" t="s">
        <v>8</v>
      </c>
      <c r="G16" s="137" t="s">
        <v>61</v>
      </c>
      <c r="H16" s="137" t="s">
        <v>200</v>
      </c>
      <c r="I16" s="132" t="s">
        <v>63</v>
      </c>
      <c r="J16" s="135">
        <f>J17</f>
        <v>102</v>
      </c>
      <c r="K16" s="135"/>
      <c r="L16" s="135"/>
    </row>
    <row r="17" spans="1:12" ht="39.75" customHeight="1" x14ac:dyDescent="0.2">
      <c r="A17" s="131" t="str">
        <f>A14</f>
        <v>Расходы на выплаты персоналу государственных (муниципальных) органов</v>
      </c>
      <c r="B17" s="132" t="s">
        <v>137</v>
      </c>
      <c r="C17" s="132" t="s">
        <v>35</v>
      </c>
      <c r="D17" s="132" t="s">
        <v>9</v>
      </c>
      <c r="E17" s="137" t="s">
        <v>141</v>
      </c>
      <c r="F17" s="137" t="s">
        <v>8</v>
      </c>
      <c r="G17" s="137" t="s">
        <v>61</v>
      </c>
      <c r="H17" s="137" t="s">
        <v>200</v>
      </c>
      <c r="I17" s="132" t="s">
        <v>64</v>
      </c>
      <c r="J17" s="135">
        <v>102</v>
      </c>
      <c r="K17" s="135"/>
      <c r="L17" s="135"/>
    </row>
    <row r="18" spans="1:12" ht="77.25" customHeight="1" x14ac:dyDescent="0.2">
      <c r="A18" s="131" t="s">
        <v>42</v>
      </c>
      <c r="B18" s="132" t="s">
        <v>137</v>
      </c>
      <c r="C18" s="136" t="s">
        <v>35</v>
      </c>
      <c r="D18" s="136" t="s">
        <v>43</v>
      </c>
      <c r="E18" s="137"/>
      <c r="F18" s="137"/>
      <c r="G18" s="137"/>
      <c r="H18" s="137"/>
      <c r="I18" s="134"/>
      <c r="J18" s="138">
        <f>J19+J32</f>
        <v>1056.5</v>
      </c>
      <c r="K18" s="138">
        <f>K19+K32</f>
        <v>546.1</v>
      </c>
      <c r="L18" s="138">
        <f>L19+L32</f>
        <v>585.9</v>
      </c>
    </row>
    <row r="19" spans="1:12" ht="65.25" customHeight="1" x14ac:dyDescent="0.2">
      <c r="A19" s="131" t="str">
        <f>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9" s="132" t="s">
        <v>137</v>
      </c>
      <c r="C19" s="139" t="s">
        <v>35</v>
      </c>
      <c r="D19" s="139" t="s">
        <v>43</v>
      </c>
      <c r="E19" s="137">
        <v>65</v>
      </c>
      <c r="F19" s="137"/>
      <c r="G19" s="137"/>
      <c r="H19" s="137"/>
      <c r="I19" s="134"/>
      <c r="J19" s="135">
        <f t="shared" ref="J19:K19" si="1">J20</f>
        <v>1056</v>
      </c>
      <c r="K19" s="135">
        <f t="shared" si="1"/>
        <v>545.6</v>
      </c>
      <c r="L19" s="135">
        <f>L20</f>
        <v>585.29999999999995</v>
      </c>
    </row>
    <row r="20" spans="1:12" ht="49.5" customHeight="1" x14ac:dyDescent="0.2">
      <c r="A20" s="131" t="s">
        <v>159</v>
      </c>
      <c r="B20" s="132" t="s">
        <v>137</v>
      </c>
      <c r="C20" s="132" t="s">
        <v>35</v>
      </c>
      <c r="D20" s="132" t="s">
        <v>43</v>
      </c>
      <c r="E20" s="137">
        <v>65</v>
      </c>
      <c r="F20" s="137">
        <v>2</v>
      </c>
      <c r="G20" s="137"/>
      <c r="H20" s="137"/>
      <c r="I20" s="134"/>
      <c r="J20" s="135">
        <f>J21+J24+J29</f>
        <v>1056</v>
      </c>
      <c r="K20" s="135">
        <f>K24+K21</f>
        <v>545.6</v>
      </c>
      <c r="L20" s="135">
        <f>L21+L24</f>
        <v>585.29999999999995</v>
      </c>
    </row>
    <row r="21" spans="1:12" ht="40.5" customHeight="1" x14ac:dyDescent="0.2">
      <c r="A21" s="131" t="s">
        <v>176</v>
      </c>
      <c r="B21" s="132" t="s">
        <v>137</v>
      </c>
      <c r="C21" s="132" t="s">
        <v>35</v>
      </c>
      <c r="D21" s="132" t="s">
        <v>43</v>
      </c>
      <c r="E21" s="137" t="s">
        <v>141</v>
      </c>
      <c r="F21" s="137" t="s">
        <v>9</v>
      </c>
      <c r="G21" s="137" t="s">
        <v>61</v>
      </c>
      <c r="H21" s="137" t="s">
        <v>210</v>
      </c>
      <c r="I21" s="134"/>
      <c r="J21" s="135">
        <f t="shared" ref="J21:K22" si="2">J22</f>
        <v>434</v>
      </c>
      <c r="K21" s="135">
        <f t="shared" si="2"/>
        <v>406.7</v>
      </c>
      <c r="L21" s="135">
        <f>L22</f>
        <v>450</v>
      </c>
    </row>
    <row r="22" spans="1:12" ht="90" customHeight="1" x14ac:dyDescent="0.2">
      <c r="A22" s="131" t="s">
        <v>40</v>
      </c>
      <c r="B22" s="132" t="s">
        <v>137</v>
      </c>
      <c r="C22" s="132" t="s">
        <v>35</v>
      </c>
      <c r="D22" s="132" t="s">
        <v>43</v>
      </c>
      <c r="E22" s="137" t="s">
        <v>141</v>
      </c>
      <c r="F22" s="137" t="s">
        <v>9</v>
      </c>
      <c r="G22" s="137" t="s">
        <v>61</v>
      </c>
      <c r="H22" s="137" t="s">
        <v>210</v>
      </c>
      <c r="I22" s="134" t="s">
        <v>63</v>
      </c>
      <c r="J22" s="135">
        <f t="shared" si="2"/>
        <v>434</v>
      </c>
      <c r="K22" s="135">
        <f t="shared" si="2"/>
        <v>406.7</v>
      </c>
      <c r="L22" s="135">
        <f>L23</f>
        <v>450</v>
      </c>
    </row>
    <row r="23" spans="1:12" ht="41.25" customHeight="1" x14ac:dyDescent="0.2">
      <c r="A23" s="131" t="s">
        <v>41</v>
      </c>
      <c r="B23" s="132" t="s">
        <v>137</v>
      </c>
      <c r="C23" s="132" t="s">
        <v>35</v>
      </c>
      <c r="D23" s="132" t="s">
        <v>43</v>
      </c>
      <c r="E23" s="137" t="s">
        <v>141</v>
      </c>
      <c r="F23" s="137" t="s">
        <v>9</v>
      </c>
      <c r="G23" s="137" t="s">
        <v>61</v>
      </c>
      <c r="H23" s="137" t="s">
        <v>210</v>
      </c>
      <c r="I23" s="134" t="s">
        <v>64</v>
      </c>
      <c r="J23" s="135">
        <v>434</v>
      </c>
      <c r="K23" s="135">
        <v>406.7</v>
      </c>
      <c r="L23" s="135">
        <v>450</v>
      </c>
    </row>
    <row r="24" spans="1:12" ht="40.5" customHeight="1" x14ac:dyDescent="0.2">
      <c r="A24" s="131" t="s">
        <v>202</v>
      </c>
      <c r="B24" s="132" t="s">
        <v>137</v>
      </c>
      <c r="C24" s="132" t="s">
        <v>35</v>
      </c>
      <c r="D24" s="132" t="s">
        <v>43</v>
      </c>
      <c r="E24" s="137">
        <v>65</v>
      </c>
      <c r="F24" s="137">
        <v>2</v>
      </c>
      <c r="G24" s="137" t="s">
        <v>61</v>
      </c>
      <c r="H24" s="137" t="s">
        <v>73</v>
      </c>
      <c r="I24" s="134"/>
      <c r="J24" s="135">
        <f>+J25+J27</f>
        <v>522</v>
      </c>
      <c r="K24" s="135">
        <f>+K25+K27</f>
        <v>138.9</v>
      </c>
      <c r="L24" s="135">
        <f>L25+L27</f>
        <v>135.30000000000001</v>
      </c>
    </row>
    <row r="25" spans="1:12" ht="38.25" customHeight="1" x14ac:dyDescent="0.2">
      <c r="A25" s="131" t="s">
        <v>173</v>
      </c>
      <c r="B25" s="132" t="s">
        <v>137</v>
      </c>
      <c r="C25" s="132" t="s">
        <v>35</v>
      </c>
      <c r="D25" s="132" t="s">
        <v>43</v>
      </c>
      <c r="E25" s="137">
        <v>65</v>
      </c>
      <c r="F25" s="137">
        <v>2</v>
      </c>
      <c r="G25" s="137" t="s">
        <v>61</v>
      </c>
      <c r="H25" s="137" t="s">
        <v>73</v>
      </c>
      <c r="I25" s="134" t="s">
        <v>65</v>
      </c>
      <c r="J25" s="135">
        <f t="shared" ref="J25" si="3">J26</f>
        <v>520</v>
      </c>
      <c r="K25" s="135">
        <f>K26</f>
        <v>136.9</v>
      </c>
      <c r="L25" s="135">
        <f>L26</f>
        <v>133.30000000000001</v>
      </c>
    </row>
    <row r="26" spans="1:12" ht="41.25" customHeight="1" x14ac:dyDescent="0.2">
      <c r="A26" s="131" t="s">
        <v>44</v>
      </c>
      <c r="B26" s="132" t="s">
        <v>137</v>
      </c>
      <c r="C26" s="132" t="s">
        <v>35</v>
      </c>
      <c r="D26" s="132" t="s">
        <v>43</v>
      </c>
      <c r="E26" s="137">
        <v>65</v>
      </c>
      <c r="F26" s="137">
        <v>2</v>
      </c>
      <c r="G26" s="137" t="s">
        <v>61</v>
      </c>
      <c r="H26" s="137" t="s">
        <v>73</v>
      </c>
      <c r="I26" s="134" t="s">
        <v>66</v>
      </c>
      <c r="J26" s="135">
        <v>520</v>
      </c>
      <c r="K26" s="135">
        <v>136.9</v>
      </c>
      <c r="L26" s="135">
        <v>133.30000000000001</v>
      </c>
    </row>
    <row r="27" spans="1:12" x14ac:dyDescent="0.2">
      <c r="A27" s="131" t="s">
        <v>45</v>
      </c>
      <c r="B27" s="132" t="s">
        <v>137</v>
      </c>
      <c r="C27" s="132" t="s">
        <v>35</v>
      </c>
      <c r="D27" s="132" t="s">
        <v>43</v>
      </c>
      <c r="E27" s="137">
        <v>65</v>
      </c>
      <c r="F27" s="137">
        <v>2</v>
      </c>
      <c r="G27" s="137" t="s">
        <v>61</v>
      </c>
      <c r="H27" s="137" t="s">
        <v>73</v>
      </c>
      <c r="I27" s="134" t="s">
        <v>67</v>
      </c>
      <c r="J27" s="135">
        <f>J28</f>
        <v>2</v>
      </c>
      <c r="K27" s="135">
        <f>K28</f>
        <v>2</v>
      </c>
      <c r="L27" s="135">
        <f>L28</f>
        <v>2</v>
      </c>
    </row>
    <row r="28" spans="1:12" ht="26.25" customHeight="1" x14ac:dyDescent="0.2">
      <c r="A28" s="131" t="s">
        <v>46</v>
      </c>
      <c r="B28" s="132" t="s">
        <v>137</v>
      </c>
      <c r="C28" s="132" t="s">
        <v>35</v>
      </c>
      <c r="D28" s="132" t="s">
        <v>43</v>
      </c>
      <c r="E28" s="137">
        <v>65</v>
      </c>
      <c r="F28" s="137">
        <v>2</v>
      </c>
      <c r="G28" s="137" t="s">
        <v>61</v>
      </c>
      <c r="H28" s="137" t="s">
        <v>73</v>
      </c>
      <c r="I28" s="134" t="s">
        <v>68</v>
      </c>
      <c r="J28" s="135">
        <v>2</v>
      </c>
      <c r="K28" s="135">
        <v>2</v>
      </c>
      <c r="L28" s="135">
        <v>2</v>
      </c>
    </row>
    <row r="29" spans="1:12" ht="78" customHeight="1" x14ac:dyDescent="0.2">
      <c r="A29" s="131" t="str">
        <f>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132" t="s">
        <v>137</v>
      </c>
      <c r="C29" s="132" t="s">
        <v>35</v>
      </c>
      <c r="D29" s="132" t="s">
        <v>43</v>
      </c>
      <c r="E29" s="137" t="s">
        <v>141</v>
      </c>
      <c r="F29" s="137" t="s">
        <v>9</v>
      </c>
      <c r="G29" s="137" t="s">
        <v>61</v>
      </c>
      <c r="H29" s="137" t="s">
        <v>200</v>
      </c>
      <c r="I29" s="134"/>
      <c r="J29" s="135">
        <f>J30</f>
        <v>100</v>
      </c>
      <c r="K29" s="135"/>
      <c r="L29" s="135"/>
    </row>
    <row r="30" spans="1:12" ht="92.25" customHeight="1" x14ac:dyDescent="0.2">
      <c r="A30" s="131" t="str">
        <f>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132" t="s">
        <v>137</v>
      </c>
      <c r="C30" s="132" t="s">
        <v>35</v>
      </c>
      <c r="D30" s="132" t="s">
        <v>43</v>
      </c>
      <c r="E30" s="137" t="s">
        <v>141</v>
      </c>
      <c r="F30" s="137" t="s">
        <v>9</v>
      </c>
      <c r="G30" s="137" t="s">
        <v>61</v>
      </c>
      <c r="H30" s="137" t="s">
        <v>200</v>
      </c>
      <c r="I30" s="134" t="s">
        <v>63</v>
      </c>
      <c r="J30" s="135">
        <f>J31</f>
        <v>100</v>
      </c>
      <c r="K30" s="135"/>
      <c r="L30" s="135"/>
    </row>
    <row r="31" spans="1:12" ht="41.25" customHeight="1" x14ac:dyDescent="0.2">
      <c r="A31" s="131" t="str">
        <f>A17</f>
        <v>Расходы на выплаты персоналу государственных (муниципальных) органов</v>
      </c>
      <c r="B31" s="132" t="s">
        <v>137</v>
      </c>
      <c r="C31" s="132" t="s">
        <v>35</v>
      </c>
      <c r="D31" s="132" t="s">
        <v>43</v>
      </c>
      <c r="E31" s="137" t="s">
        <v>141</v>
      </c>
      <c r="F31" s="137" t="s">
        <v>9</v>
      </c>
      <c r="G31" s="137" t="s">
        <v>61</v>
      </c>
      <c r="H31" s="137" t="s">
        <v>200</v>
      </c>
      <c r="I31" s="134" t="s">
        <v>64</v>
      </c>
      <c r="J31" s="135">
        <v>100</v>
      </c>
      <c r="K31" s="135"/>
      <c r="L31" s="135"/>
    </row>
    <row r="32" spans="1:12" ht="77.25" customHeight="1" x14ac:dyDescent="0.2">
      <c r="A32" s="131" t="s">
        <v>160</v>
      </c>
      <c r="B32" s="132" t="s">
        <v>137</v>
      </c>
      <c r="C32" s="132" t="s">
        <v>35</v>
      </c>
      <c r="D32" s="132" t="s">
        <v>43</v>
      </c>
      <c r="E32" s="137">
        <v>89</v>
      </c>
      <c r="F32" s="137"/>
      <c r="G32" s="137"/>
      <c r="H32" s="137"/>
      <c r="I32" s="134"/>
      <c r="J32" s="135">
        <f t="shared" ref="J32:K35" si="4">J33</f>
        <v>0.5</v>
      </c>
      <c r="K32" s="135">
        <f t="shared" si="4"/>
        <v>0.5</v>
      </c>
      <c r="L32" s="135">
        <f>L33</f>
        <v>0.6</v>
      </c>
    </row>
    <row r="33" spans="1:12" ht="93" customHeight="1" x14ac:dyDescent="0.2">
      <c r="A33" s="131" t="s">
        <v>161</v>
      </c>
      <c r="B33" s="132" t="s">
        <v>137</v>
      </c>
      <c r="C33" s="132" t="s">
        <v>35</v>
      </c>
      <c r="D33" s="132" t="s">
        <v>43</v>
      </c>
      <c r="E33" s="137">
        <v>89</v>
      </c>
      <c r="F33" s="137">
        <v>1</v>
      </c>
      <c r="G33" s="137"/>
      <c r="H33" s="137"/>
      <c r="I33" s="134"/>
      <c r="J33" s="135">
        <f t="shared" si="4"/>
        <v>0.5</v>
      </c>
      <c r="K33" s="135">
        <f t="shared" si="4"/>
        <v>0.5</v>
      </c>
      <c r="L33" s="135">
        <f>L34</f>
        <v>0.6</v>
      </c>
    </row>
    <row r="34" spans="1:12" ht="130.5" customHeight="1" x14ac:dyDescent="0.2">
      <c r="A34" s="131" t="s">
        <v>32</v>
      </c>
      <c r="B34" s="132" t="s">
        <v>137</v>
      </c>
      <c r="C34" s="132" t="s">
        <v>35</v>
      </c>
      <c r="D34" s="132" t="s">
        <v>43</v>
      </c>
      <c r="E34" s="137">
        <v>89</v>
      </c>
      <c r="F34" s="137">
        <v>1</v>
      </c>
      <c r="G34" s="137" t="s">
        <v>61</v>
      </c>
      <c r="H34" s="137" t="s">
        <v>74</v>
      </c>
      <c r="I34" s="134"/>
      <c r="J34" s="140">
        <f t="shared" si="4"/>
        <v>0.5</v>
      </c>
      <c r="K34" s="140">
        <f t="shared" si="4"/>
        <v>0.5</v>
      </c>
      <c r="L34" s="140">
        <f>L35</f>
        <v>0.6</v>
      </c>
    </row>
    <row r="35" spans="1:12" ht="39" customHeight="1" x14ac:dyDescent="0.2">
      <c r="A35" s="131" t="s">
        <v>173</v>
      </c>
      <c r="B35" s="132" t="s">
        <v>137</v>
      </c>
      <c r="C35" s="132" t="s">
        <v>35</v>
      </c>
      <c r="D35" s="132" t="s">
        <v>43</v>
      </c>
      <c r="E35" s="137">
        <v>89</v>
      </c>
      <c r="F35" s="137">
        <v>1</v>
      </c>
      <c r="G35" s="137" t="s">
        <v>61</v>
      </c>
      <c r="H35" s="137" t="s">
        <v>74</v>
      </c>
      <c r="I35" s="134" t="s">
        <v>65</v>
      </c>
      <c r="J35" s="140">
        <f t="shared" si="4"/>
        <v>0.5</v>
      </c>
      <c r="K35" s="140">
        <f t="shared" si="4"/>
        <v>0.5</v>
      </c>
      <c r="L35" s="140">
        <f>L36</f>
        <v>0.6</v>
      </c>
    </row>
    <row r="36" spans="1:12" ht="38.25" x14ac:dyDescent="0.2">
      <c r="A36" s="131" t="s">
        <v>44</v>
      </c>
      <c r="B36" s="132" t="s">
        <v>137</v>
      </c>
      <c r="C36" s="132" t="s">
        <v>35</v>
      </c>
      <c r="D36" s="132" t="s">
        <v>43</v>
      </c>
      <c r="E36" s="137">
        <v>89</v>
      </c>
      <c r="F36" s="137">
        <v>1</v>
      </c>
      <c r="G36" s="137" t="s">
        <v>61</v>
      </c>
      <c r="H36" s="137" t="s">
        <v>74</v>
      </c>
      <c r="I36" s="134" t="s">
        <v>66</v>
      </c>
      <c r="J36" s="140">
        <v>0.5</v>
      </c>
      <c r="K36" s="140">
        <v>0.5</v>
      </c>
      <c r="L36" s="140">
        <v>0.6</v>
      </c>
    </row>
    <row r="37" spans="1:12" x14ac:dyDescent="0.2">
      <c r="A37" s="131" t="s">
        <v>48</v>
      </c>
      <c r="B37" s="136" t="s">
        <v>137</v>
      </c>
      <c r="C37" s="136" t="s">
        <v>35</v>
      </c>
      <c r="D37" s="136" t="s">
        <v>18</v>
      </c>
      <c r="E37" s="137"/>
      <c r="F37" s="137"/>
      <c r="G37" s="137"/>
      <c r="H37" s="137"/>
      <c r="I37" s="141"/>
      <c r="J37" s="138">
        <f t="shared" ref="J37:K39" si="5">J38</f>
        <v>5</v>
      </c>
      <c r="K37" s="135">
        <f t="shared" si="5"/>
        <v>5</v>
      </c>
      <c r="L37" s="135">
        <f>L38</f>
        <v>5</v>
      </c>
    </row>
    <row r="38" spans="1:12" ht="80.25" customHeight="1" x14ac:dyDescent="0.2">
      <c r="A38" s="131" t="s">
        <v>162</v>
      </c>
      <c r="B38" s="132" t="s">
        <v>137</v>
      </c>
      <c r="C38" s="132" t="s">
        <v>35</v>
      </c>
      <c r="D38" s="132" t="s">
        <v>18</v>
      </c>
      <c r="E38" s="137" t="s">
        <v>75</v>
      </c>
      <c r="F38" s="137"/>
      <c r="G38" s="137"/>
      <c r="H38" s="137"/>
      <c r="I38" s="134"/>
      <c r="J38" s="135">
        <f t="shared" si="5"/>
        <v>5</v>
      </c>
      <c r="K38" s="135">
        <f t="shared" si="5"/>
        <v>5</v>
      </c>
      <c r="L38" s="135">
        <f>L39</f>
        <v>5</v>
      </c>
    </row>
    <row r="39" spans="1:12" ht="93" customHeight="1" x14ac:dyDescent="0.2">
      <c r="A39" s="131" t="s">
        <v>163</v>
      </c>
      <c r="B39" s="132" t="s">
        <v>137</v>
      </c>
      <c r="C39" s="132" t="s">
        <v>35</v>
      </c>
      <c r="D39" s="132" t="s">
        <v>18</v>
      </c>
      <c r="E39" s="137" t="s">
        <v>75</v>
      </c>
      <c r="F39" s="137" t="s">
        <v>8</v>
      </c>
      <c r="G39" s="137"/>
      <c r="H39" s="137"/>
      <c r="I39" s="134"/>
      <c r="J39" s="135">
        <f t="shared" si="5"/>
        <v>5</v>
      </c>
      <c r="K39" s="135">
        <f t="shared" si="5"/>
        <v>5</v>
      </c>
      <c r="L39" s="135">
        <f>L40</f>
        <v>5</v>
      </c>
    </row>
    <row r="40" spans="1:12" ht="63.75" x14ac:dyDescent="0.2">
      <c r="A40" s="131" t="s">
        <v>190</v>
      </c>
      <c r="B40" s="132" t="s">
        <v>137</v>
      </c>
      <c r="C40" s="132" t="s">
        <v>35</v>
      </c>
      <c r="D40" s="132" t="s">
        <v>18</v>
      </c>
      <c r="E40" s="137" t="s">
        <v>75</v>
      </c>
      <c r="F40" s="137" t="s">
        <v>8</v>
      </c>
      <c r="G40" s="137" t="s">
        <v>61</v>
      </c>
      <c r="H40" s="137" t="s">
        <v>77</v>
      </c>
      <c r="I40" s="134"/>
      <c r="J40" s="135">
        <f>J42</f>
        <v>5</v>
      </c>
      <c r="K40" s="135">
        <f>K42</f>
        <v>5</v>
      </c>
      <c r="L40" s="135">
        <f>L41</f>
        <v>5</v>
      </c>
    </row>
    <row r="41" spans="1:12" x14ac:dyDescent="0.2">
      <c r="A41" s="131" t="s">
        <v>45</v>
      </c>
      <c r="B41" s="132" t="s">
        <v>137</v>
      </c>
      <c r="C41" s="132" t="s">
        <v>35</v>
      </c>
      <c r="D41" s="132" t="s">
        <v>18</v>
      </c>
      <c r="E41" s="137" t="s">
        <v>75</v>
      </c>
      <c r="F41" s="137" t="s">
        <v>8</v>
      </c>
      <c r="G41" s="137" t="s">
        <v>61</v>
      </c>
      <c r="H41" s="137" t="s">
        <v>77</v>
      </c>
      <c r="I41" s="134" t="s">
        <v>67</v>
      </c>
      <c r="J41" s="135">
        <f>J42</f>
        <v>5</v>
      </c>
      <c r="K41" s="135">
        <f>K42</f>
        <v>5</v>
      </c>
      <c r="L41" s="135">
        <f>L42</f>
        <v>5</v>
      </c>
    </row>
    <row r="42" spans="1:12" x14ac:dyDescent="0.2">
      <c r="A42" s="131" t="s">
        <v>49</v>
      </c>
      <c r="B42" s="132" t="s">
        <v>137</v>
      </c>
      <c r="C42" s="132" t="s">
        <v>35</v>
      </c>
      <c r="D42" s="132" t="s">
        <v>50</v>
      </c>
      <c r="E42" s="137" t="s">
        <v>75</v>
      </c>
      <c r="F42" s="137" t="s">
        <v>8</v>
      </c>
      <c r="G42" s="137" t="s">
        <v>61</v>
      </c>
      <c r="H42" s="137" t="s">
        <v>77</v>
      </c>
      <c r="I42" s="134" t="s">
        <v>69</v>
      </c>
      <c r="J42" s="135">
        <v>5</v>
      </c>
      <c r="K42" s="135">
        <v>5</v>
      </c>
      <c r="L42" s="135">
        <v>5</v>
      </c>
    </row>
    <row r="43" spans="1:12" x14ac:dyDescent="0.2">
      <c r="A43" s="126" t="s">
        <v>118</v>
      </c>
      <c r="B43" s="127" t="s">
        <v>137</v>
      </c>
      <c r="C43" s="127" t="s">
        <v>37</v>
      </c>
      <c r="D43" s="132"/>
      <c r="E43" s="137"/>
      <c r="F43" s="137"/>
      <c r="G43" s="137"/>
      <c r="H43" s="137"/>
      <c r="I43" s="134"/>
      <c r="J43" s="130">
        <f t="shared" ref="J43:K50" si="6">J44</f>
        <v>217.4</v>
      </c>
      <c r="K43" s="130">
        <f t="shared" si="6"/>
        <v>243.8</v>
      </c>
      <c r="L43" s="130">
        <f>L44</f>
        <v>311.2</v>
      </c>
    </row>
    <row r="44" spans="1:12" ht="25.5" x14ac:dyDescent="0.2">
      <c r="A44" s="131" t="s">
        <v>174</v>
      </c>
      <c r="B44" s="132" t="s">
        <v>137</v>
      </c>
      <c r="C44" s="132" t="s">
        <v>37</v>
      </c>
      <c r="D44" s="132" t="s">
        <v>51</v>
      </c>
      <c r="E44" s="137"/>
      <c r="F44" s="137"/>
      <c r="G44" s="137"/>
      <c r="H44" s="137"/>
      <c r="I44" s="134"/>
      <c r="J44" s="135">
        <f t="shared" si="6"/>
        <v>217.4</v>
      </c>
      <c r="K44" s="135">
        <f t="shared" si="6"/>
        <v>243.8</v>
      </c>
      <c r="L44" s="135">
        <f>L45</f>
        <v>311.2</v>
      </c>
    </row>
    <row r="45" spans="1:12" ht="75" customHeight="1" x14ac:dyDescent="0.2">
      <c r="A45" s="131" t="str">
        <f>A38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5" s="132" t="s">
        <v>137</v>
      </c>
      <c r="C45" s="132" t="s">
        <v>37</v>
      </c>
      <c r="D45" s="132" t="s">
        <v>51</v>
      </c>
      <c r="E45" s="137" t="s">
        <v>75</v>
      </c>
      <c r="F45" s="137"/>
      <c r="G45" s="137"/>
      <c r="H45" s="137"/>
      <c r="I45" s="134"/>
      <c r="J45" s="135">
        <f t="shared" si="6"/>
        <v>217.4</v>
      </c>
      <c r="K45" s="135">
        <f t="shared" si="6"/>
        <v>243.8</v>
      </c>
      <c r="L45" s="135">
        <f>L46</f>
        <v>311.2</v>
      </c>
    </row>
    <row r="46" spans="1:12" ht="90" customHeight="1" x14ac:dyDescent="0.2">
      <c r="A46" s="131" t="str">
        <f>A39</f>
        <v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6" s="132" t="s">
        <v>137</v>
      </c>
      <c r="C46" s="132" t="s">
        <v>37</v>
      </c>
      <c r="D46" s="132" t="s">
        <v>51</v>
      </c>
      <c r="E46" s="137" t="s">
        <v>75</v>
      </c>
      <c r="F46" s="137" t="s">
        <v>8</v>
      </c>
      <c r="G46" s="137"/>
      <c r="H46" s="137"/>
      <c r="I46" s="134"/>
      <c r="J46" s="135">
        <f>J47</f>
        <v>217.4</v>
      </c>
      <c r="K46" s="135">
        <f>K47</f>
        <v>243.8</v>
      </c>
      <c r="L46" s="135">
        <f>L47</f>
        <v>311.2</v>
      </c>
    </row>
    <row r="47" spans="1:12" ht="80.25" customHeight="1" x14ac:dyDescent="0.2">
      <c r="A47" s="142" t="s">
        <v>191</v>
      </c>
      <c r="B47" s="132" t="s">
        <v>137</v>
      </c>
      <c r="C47" s="132" t="s">
        <v>37</v>
      </c>
      <c r="D47" s="132" t="s">
        <v>51</v>
      </c>
      <c r="E47" s="137" t="s">
        <v>75</v>
      </c>
      <c r="F47" s="137" t="s">
        <v>8</v>
      </c>
      <c r="G47" s="137" t="s">
        <v>61</v>
      </c>
      <c r="H47" s="137" t="s">
        <v>119</v>
      </c>
      <c r="I47" s="134"/>
      <c r="J47" s="135">
        <f t="shared" ref="J47:K47" si="7">J50+J48</f>
        <v>217.4</v>
      </c>
      <c r="K47" s="135">
        <f t="shared" si="7"/>
        <v>243.8</v>
      </c>
      <c r="L47" s="135">
        <f>L48+L50</f>
        <v>311.2</v>
      </c>
    </row>
    <row r="48" spans="1:12" ht="89.25" x14ac:dyDescent="0.2">
      <c r="A48" s="131" t="s">
        <v>40</v>
      </c>
      <c r="B48" s="132" t="s">
        <v>137</v>
      </c>
      <c r="C48" s="132" t="s">
        <v>37</v>
      </c>
      <c r="D48" s="132" t="s">
        <v>51</v>
      </c>
      <c r="E48" s="137" t="s">
        <v>75</v>
      </c>
      <c r="F48" s="137" t="s">
        <v>8</v>
      </c>
      <c r="G48" s="137" t="s">
        <v>61</v>
      </c>
      <c r="H48" s="137" t="s">
        <v>119</v>
      </c>
      <c r="I48" s="134" t="s">
        <v>63</v>
      </c>
      <c r="J48" s="135">
        <f t="shared" ref="J48:K48" si="8">J49</f>
        <v>214.4</v>
      </c>
      <c r="K48" s="135">
        <f t="shared" si="8"/>
        <v>240.8</v>
      </c>
      <c r="L48" s="135">
        <f>L49</f>
        <v>308.2</v>
      </c>
    </row>
    <row r="49" spans="1:12" ht="38.25" x14ac:dyDescent="0.2">
      <c r="A49" s="131" t="s">
        <v>41</v>
      </c>
      <c r="B49" s="132" t="s">
        <v>137</v>
      </c>
      <c r="C49" s="132" t="s">
        <v>37</v>
      </c>
      <c r="D49" s="132" t="s">
        <v>51</v>
      </c>
      <c r="E49" s="137" t="s">
        <v>75</v>
      </c>
      <c r="F49" s="137" t="s">
        <v>8</v>
      </c>
      <c r="G49" s="137" t="s">
        <v>61</v>
      </c>
      <c r="H49" s="137" t="s">
        <v>119</v>
      </c>
      <c r="I49" s="134" t="s">
        <v>64</v>
      </c>
      <c r="J49" s="135">
        <v>214.4</v>
      </c>
      <c r="K49" s="135">
        <v>240.8</v>
      </c>
      <c r="L49" s="135">
        <v>308.2</v>
      </c>
    </row>
    <row r="50" spans="1:12" ht="46.5" customHeight="1" x14ac:dyDescent="0.2">
      <c r="A50" s="131" t="s">
        <v>173</v>
      </c>
      <c r="B50" s="132" t="s">
        <v>137</v>
      </c>
      <c r="C50" s="132" t="s">
        <v>37</v>
      </c>
      <c r="D50" s="132" t="s">
        <v>51</v>
      </c>
      <c r="E50" s="137" t="s">
        <v>75</v>
      </c>
      <c r="F50" s="137" t="s">
        <v>8</v>
      </c>
      <c r="G50" s="137" t="s">
        <v>61</v>
      </c>
      <c r="H50" s="137" t="s">
        <v>119</v>
      </c>
      <c r="I50" s="134" t="s">
        <v>65</v>
      </c>
      <c r="J50" s="135">
        <f>J51</f>
        <v>3</v>
      </c>
      <c r="K50" s="135">
        <f t="shared" si="6"/>
        <v>3</v>
      </c>
      <c r="L50" s="135">
        <f>L51</f>
        <v>3</v>
      </c>
    </row>
    <row r="51" spans="1:12" ht="38.25" x14ac:dyDescent="0.2">
      <c r="A51" s="131" t="s">
        <v>44</v>
      </c>
      <c r="B51" s="132" t="s">
        <v>137</v>
      </c>
      <c r="C51" s="132" t="s">
        <v>37</v>
      </c>
      <c r="D51" s="132" t="s">
        <v>51</v>
      </c>
      <c r="E51" s="137" t="s">
        <v>75</v>
      </c>
      <c r="F51" s="137" t="s">
        <v>8</v>
      </c>
      <c r="G51" s="137" t="s">
        <v>61</v>
      </c>
      <c r="H51" s="137" t="s">
        <v>119</v>
      </c>
      <c r="I51" s="134" t="s">
        <v>66</v>
      </c>
      <c r="J51" s="135">
        <v>3</v>
      </c>
      <c r="K51" s="135">
        <v>3</v>
      </c>
      <c r="L51" s="135">
        <v>3</v>
      </c>
    </row>
    <row r="52" spans="1:12" ht="18.75" customHeight="1" x14ac:dyDescent="0.2">
      <c r="A52" s="126" t="s">
        <v>52</v>
      </c>
      <c r="B52" s="127" t="s">
        <v>137</v>
      </c>
      <c r="C52" s="143" t="s">
        <v>43</v>
      </c>
      <c r="D52" s="132"/>
      <c r="E52" s="137"/>
      <c r="F52" s="137"/>
      <c r="G52" s="137"/>
      <c r="H52" s="137"/>
      <c r="I52" s="134"/>
      <c r="J52" s="135">
        <f>J53</f>
        <v>528</v>
      </c>
      <c r="K52" s="135">
        <f>K53</f>
        <v>295</v>
      </c>
      <c r="L52" s="135">
        <f>L53</f>
        <v>306</v>
      </c>
    </row>
    <row r="53" spans="1:12" ht="25.5" x14ac:dyDescent="0.2">
      <c r="A53" s="131" t="s">
        <v>54</v>
      </c>
      <c r="B53" s="132" t="s">
        <v>137</v>
      </c>
      <c r="C53" s="132" t="s">
        <v>43</v>
      </c>
      <c r="D53" s="132" t="s">
        <v>55</v>
      </c>
      <c r="E53" s="137"/>
      <c r="F53" s="137"/>
      <c r="G53" s="137"/>
      <c r="H53" s="137"/>
      <c r="I53" s="134"/>
      <c r="J53" s="135">
        <f t="shared" ref="J53:K53" si="9">J54</f>
        <v>528</v>
      </c>
      <c r="K53" s="135">
        <f t="shared" si="9"/>
        <v>295</v>
      </c>
      <c r="L53" s="135">
        <f>L54</f>
        <v>306</v>
      </c>
    </row>
    <row r="54" spans="1:12" ht="89.25" x14ac:dyDescent="0.2">
      <c r="A54" s="144" t="s">
        <v>170</v>
      </c>
      <c r="B54" s="132" t="s">
        <v>137</v>
      </c>
      <c r="C54" s="132" t="s">
        <v>43</v>
      </c>
      <c r="D54" s="132" t="s">
        <v>55</v>
      </c>
      <c r="E54" s="137" t="s">
        <v>171</v>
      </c>
      <c r="F54" s="137"/>
      <c r="G54" s="137"/>
      <c r="H54" s="137"/>
      <c r="I54" s="134"/>
      <c r="J54" s="135">
        <f t="shared" ref="J54:K54" si="10">J56</f>
        <v>528</v>
      </c>
      <c r="K54" s="135">
        <f t="shared" si="10"/>
        <v>295</v>
      </c>
      <c r="L54" s="135">
        <f>L55</f>
        <v>306</v>
      </c>
    </row>
    <row r="55" spans="1:12" ht="65.25" customHeight="1" x14ac:dyDescent="0.2">
      <c r="A55" s="144" t="s">
        <v>153</v>
      </c>
      <c r="B55" s="132" t="s">
        <v>137</v>
      </c>
      <c r="C55" s="132" t="s">
        <v>43</v>
      </c>
      <c r="D55" s="132" t="s">
        <v>55</v>
      </c>
      <c r="E55" s="137" t="s">
        <v>171</v>
      </c>
      <c r="F55" s="137" t="s">
        <v>76</v>
      </c>
      <c r="G55" s="137" t="s">
        <v>35</v>
      </c>
      <c r="H55" s="137"/>
      <c r="I55" s="134"/>
      <c r="J55" s="135">
        <f>J56</f>
        <v>528</v>
      </c>
      <c r="K55" s="135">
        <f>K56</f>
        <v>295</v>
      </c>
      <c r="L55" s="135">
        <f>L56</f>
        <v>306</v>
      </c>
    </row>
    <row r="56" spans="1:12" ht="293.25" customHeight="1" x14ac:dyDescent="0.2">
      <c r="A56" s="145" t="s">
        <v>216</v>
      </c>
      <c r="B56" s="132" t="s">
        <v>137</v>
      </c>
      <c r="C56" s="132" t="s">
        <v>43</v>
      </c>
      <c r="D56" s="132" t="s">
        <v>55</v>
      </c>
      <c r="E56" s="137" t="s">
        <v>171</v>
      </c>
      <c r="F56" s="137" t="s">
        <v>76</v>
      </c>
      <c r="G56" s="137" t="s">
        <v>35</v>
      </c>
      <c r="H56" s="137" t="s">
        <v>201</v>
      </c>
      <c r="I56" s="134"/>
      <c r="J56" s="135">
        <f t="shared" ref="J56:K57" si="11">J57</f>
        <v>528</v>
      </c>
      <c r="K56" s="135">
        <f t="shared" si="11"/>
        <v>295</v>
      </c>
      <c r="L56" s="135">
        <f>L57</f>
        <v>306</v>
      </c>
    </row>
    <row r="57" spans="1:12" ht="42.75" customHeight="1" x14ac:dyDescent="0.2">
      <c r="A57" s="131" t="s">
        <v>173</v>
      </c>
      <c r="B57" s="132" t="s">
        <v>137</v>
      </c>
      <c r="C57" s="132" t="s">
        <v>43</v>
      </c>
      <c r="D57" s="132" t="s">
        <v>55</v>
      </c>
      <c r="E57" s="137" t="s">
        <v>171</v>
      </c>
      <c r="F57" s="137" t="s">
        <v>76</v>
      </c>
      <c r="G57" s="137" t="s">
        <v>35</v>
      </c>
      <c r="H57" s="137" t="s">
        <v>201</v>
      </c>
      <c r="I57" s="134" t="s">
        <v>65</v>
      </c>
      <c r="J57" s="135">
        <f t="shared" si="11"/>
        <v>528</v>
      </c>
      <c r="K57" s="135">
        <f t="shared" si="11"/>
        <v>295</v>
      </c>
      <c r="L57" s="135">
        <f>L58</f>
        <v>306</v>
      </c>
    </row>
    <row r="58" spans="1:12" ht="38.25" x14ac:dyDescent="0.2">
      <c r="A58" s="131" t="s">
        <v>44</v>
      </c>
      <c r="B58" s="132" t="s">
        <v>137</v>
      </c>
      <c r="C58" s="132" t="s">
        <v>43</v>
      </c>
      <c r="D58" s="132" t="s">
        <v>55</v>
      </c>
      <c r="E58" s="137" t="s">
        <v>171</v>
      </c>
      <c r="F58" s="137" t="s">
        <v>76</v>
      </c>
      <c r="G58" s="137" t="s">
        <v>35</v>
      </c>
      <c r="H58" s="137" t="s">
        <v>201</v>
      </c>
      <c r="I58" s="134" t="s">
        <v>66</v>
      </c>
      <c r="J58" s="135">
        <v>528</v>
      </c>
      <c r="K58" s="135">
        <v>295</v>
      </c>
      <c r="L58" s="135">
        <v>306</v>
      </c>
    </row>
    <row r="59" spans="1:12" x14ac:dyDescent="0.2">
      <c r="A59" s="126" t="s">
        <v>56</v>
      </c>
      <c r="B59" s="127" t="s">
        <v>137</v>
      </c>
      <c r="C59" s="127" t="s">
        <v>47</v>
      </c>
      <c r="D59" s="132"/>
      <c r="E59" s="137"/>
      <c r="F59" s="137"/>
      <c r="G59" s="137"/>
      <c r="H59" s="137"/>
      <c r="I59" s="134"/>
      <c r="J59" s="135">
        <f>J66+J60</f>
        <v>2002.8999999999999</v>
      </c>
      <c r="K59" s="135">
        <f t="shared" ref="K59" si="12">K66</f>
        <v>89.2</v>
      </c>
      <c r="L59" s="135">
        <f>L66</f>
        <v>35.700000000000003</v>
      </c>
    </row>
    <row r="60" spans="1:12" x14ac:dyDescent="0.2">
      <c r="A60" s="131" t="s">
        <v>225</v>
      </c>
      <c r="B60" s="127" t="s">
        <v>137</v>
      </c>
      <c r="C60" s="127" t="s">
        <v>47</v>
      </c>
      <c r="D60" s="132" t="s">
        <v>37</v>
      </c>
      <c r="E60" s="137"/>
      <c r="F60" s="137"/>
      <c r="G60" s="137"/>
      <c r="H60" s="137"/>
      <c r="I60" s="134"/>
      <c r="J60" s="135">
        <f>J61</f>
        <v>114.1</v>
      </c>
      <c r="K60" s="135"/>
      <c r="L60" s="135"/>
    </row>
    <row r="61" spans="1:12" ht="76.5" x14ac:dyDescent="0.2">
      <c r="A61" s="131" t="str">
        <f>A45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61" s="132" t="s">
        <v>137</v>
      </c>
      <c r="C61" s="132" t="s">
        <v>47</v>
      </c>
      <c r="D61" s="132" t="s">
        <v>37</v>
      </c>
      <c r="E61" s="137" t="s">
        <v>75</v>
      </c>
      <c r="F61" s="137"/>
      <c r="G61" s="137"/>
      <c r="H61" s="137"/>
      <c r="I61" s="134"/>
      <c r="J61" s="135">
        <f>J62</f>
        <v>114.1</v>
      </c>
      <c r="K61" s="135"/>
      <c r="L61" s="135"/>
    </row>
    <row r="62" spans="1:12" ht="89.25" x14ac:dyDescent="0.2">
      <c r="A62" s="131" t="str">
        <f>A46</f>
        <v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62" s="132" t="s">
        <v>137</v>
      </c>
      <c r="C62" s="132" t="s">
        <v>47</v>
      </c>
      <c r="D62" s="132" t="s">
        <v>37</v>
      </c>
      <c r="E62" s="137" t="s">
        <v>75</v>
      </c>
      <c r="F62" s="137" t="s">
        <v>8</v>
      </c>
      <c r="G62" s="137"/>
      <c r="H62" s="137"/>
      <c r="I62" s="134"/>
      <c r="J62" s="135">
        <f>J63</f>
        <v>114.1</v>
      </c>
      <c r="K62" s="135"/>
      <c r="L62" s="135"/>
    </row>
    <row r="63" spans="1:12" ht="102" x14ac:dyDescent="0.2">
      <c r="A63" s="131" t="s">
        <v>226</v>
      </c>
      <c r="B63" s="132" t="s">
        <v>137</v>
      </c>
      <c r="C63" s="132" t="s">
        <v>47</v>
      </c>
      <c r="D63" s="132" t="s">
        <v>37</v>
      </c>
      <c r="E63" s="137" t="s">
        <v>75</v>
      </c>
      <c r="F63" s="137" t="s">
        <v>8</v>
      </c>
      <c r="G63" s="137" t="s">
        <v>61</v>
      </c>
      <c r="H63" s="137" t="s">
        <v>224</v>
      </c>
      <c r="I63" s="134"/>
      <c r="J63" s="135">
        <f>J64</f>
        <v>114.1</v>
      </c>
      <c r="K63" s="135"/>
      <c r="L63" s="135"/>
    </row>
    <row r="64" spans="1:12" ht="38.25" x14ac:dyDescent="0.2">
      <c r="A64" s="131" t="str">
        <f>A57</f>
        <v>Закупка товаров, работ и услуг для обеспечения государственных (муниципальных) нужд</v>
      </c>
      <c r="B64" s="132" t="s">
        <v>137</v>
      </c>
      <c r="C64" s="132" t="s">
        <v>47</v>
      </c>
      <c r="D64" s="132" t="s">
        <v>37</v>
      </c>
      <c r="E64" s="137" t="s">
        <v>75</v>
      </c>
      <c r="F64" s="137" t="s">
        <v>8</v>
      </c>
      <c r="G64" s="137" t="s">
        <v>61</v>
      </c>
      <c r="H64" s="137" t="s">
        <v>224</v>
      </c>
      <c r="I64" s="134" t="s">
        <v>65</v>
      </c>
      <c r="J64" s="135">
        <f>J65</f>
        <v>114.1</v>
      </c>
      <c r="K64" s="135"/>
      <c r="L64" s="135"/>
    </row>
    <row r="65" spans="1:12" ht="38.25" x14ac:dyDescent="0.2">
      <c r="A65" s="131" t="str">
        <f>A58</f>
        <v>Иные закупки товаров, работ и услуг для обеспечения государственных (муниципальных) нужд</v>
      </c>
      <c r="B65" s="132" t="s">
        <v>137</v>
      </c>
      <c r="C65" s="132" t="s">
        <v>47</v>
      </c>
      <c r="D65" s="132" t="s">
        <v>37</v>
      </c>
      <c r="E65" s="137" t="s">
        <v>75</v>
      </c>
      <c r="F65" s="137" t="s">
        <v>8</v>
      </c>
      <c r="G65" s="137" t="s">
        <v>61</v>
      </c>
      <c r="H65" s="137" t="s">
        <v>224</v>
      </c>
      <c r="I65" s="134" t="s">
        <v>66</v>
      </c>
      <c r="J65" s="135">
        <v>114.1</v>
      </c>
      <c r="K65" s="135"/>
      <c r="L65" s="135"/>
    </row>
    <row r="66" spans="1:12" x14ac:dyDescent="0.2">
      <c r="A66" s="146" t="s">
        <v>62</v>
      </c>
      <c r="B66" s="132" t="s">
        <v>137</v>
      </c>
      <c r="C66" s="132" t="s">
        <v>47</v>
      </c>
      <c r="D66" s="132" t="s">
        <v>51</v>
      </c>
      <c r="E66" s="137"/>
      <c r="F66" s="137"/>
      <c r="G66" s="137"/>
      <c r="H66" s="137"/>
      <c r="I66" s="132"/>
      <c r="J66" s="135">
        <f>J67+J78+J72</f>
        <v>1888.8</v>
      </c>
      <c r="K66" s="135">
        <f t="shared" ref="J66:L67" si="13">K67</f>
        <v>89.2</v>
      </c>
      <c r="L66" s="135">
        <f t="shared" si="13"/>
        <v>35.700000000000003</v>
      </c>
    </row>
    <row r="67" spans="1:12" ht="81" customHeight="1" x14ac:dyDescent="0.2">
      <c r="A67" s="146" t="s">
        <v>172</v>
      </c>
      <c r="B67" s="132" t="s">
        <v>137</v>
      </c>
      <c r="C67" s="132" t="s">
        <v>47</v>
      </c>
      <c r="D67" s="132" t="s">
        <v>51</v>
      </c>
      <c r="E67" s="137" t="s">
        <v>17</v>
      </c>
      <c r="F67" s="137"/>
      <c r="G67" s="137"/>
      <c r="H67" s="137"/>
      <c r="I67" s="132"/>
      <c r="J67" s="135">
        <f t="shared" si="13"/>
        <v>0</v>
      </c>
      <c r="K67" s="135">
        <f t="shared" si="13"/>
        <v>89.2</v>
      </c>
      <c r="L67" s="135">
        <f t="shared" si="13"/>
        <v>35.700000000000003</v>
      </c>
    </row>
    <row r="68" spans="1:12" ht="26.25" customHeight="1" x14ac:dyDescent="0.2">
      <c r="A68" s="147" t="s">
        <v>154</v>
      </c>
      <c r="B68" s="132" t="s">
        <v>137</v>
      </c>
      <c r="C68" s="132" t="s">
        <v>47</v>
      </c>
      <c r="D68" s="132" t="s">
        <v>51</v>
      </c>
      <c r="E68" s="137" t="s">
        <v>17</v>
      </c>
      <c r="F68" s="137" t="s">
        <v>76</v>
      </c>
      <c r="G68" s="137" t="s">
        <v>138</v>
      </c>
      <c r="H68" s="137"/>
      <c r="I68" s="132"/>
      <c r="J68" s="135">
        <f t="shared" ref="J68:L70" si="14">J69</f>
        <v>0</v>
      </c>
      <c r="K68" s="135">
        <f t="shared" si="14"/>
        <v>89.2</v>
      </c>
      <c r="L68" s="135">
        <f t="shared" si="14"/>
        <v>35.700000000000003</v>
      </c>
    </row>
    <row r="69" spans="1:12" ht="26.25" customHeight="1" x14ac:dyDescent="0.2">
      <c r="A69" s="131" t="s">
        <v>219</v>
      </c>
      <c r="B69" s="132" t="s">
        <v>137</v>
      </c>
      <c r="C69" s="132" t="s">
        <v>47</v>
      </c>
      <c r="D69" s="132" t="s">
        <v>51</v>
      </c>
      <c r="E69" s="137" t="s">
        <v>17</v>
      </c>
      <c r="F69" s="137" t="s">
        <v>76</v>
      </c>
      <c r="G69" s="137" t="s">
        <v>138</v>
      </c>
      <c r="H69" s="137" t="s">
        <v>120</v>
      </c>
      <c r="I69" s="132"/>
      <c r="J69" s="135">
        <f t="shared" si="14"/>
        <v>0</v>
      </c>
      <c r="K69" s="135">
        <f t="shared" si="14"/>
        <v>89.2</v>
      </c>
      <c r="L69" s="135">
        <f t="shared" si="14"/>
        <v>35.700000000000003</v>
      </c>
    </row>
    <row r="70" spans="1:12" ht="36.75" customHeight="1" x14ac:dyDescent="0.2">
      <c r="A70" s="168" t="str">
        <f>A64</f>
        <v>Закупка товаров, работ и услуг для обеспечения государственных (муниципальных) нужд</v>
      </c>
      <c r="B70" s="132" t="s">
        <v>137</v>
      </c>
      <c r="C70" s="132" t="s">
        <v>47</v>
      </c>
      <c r="D70" s="132" t="s">
        <v>51</v>
      </c>
      <c r="E70" s="137" t="s">
        <v>17</v>
      </c>
      <c r="F70" s="137" t="s">
        <v>76</v>
      </c>
      <c r="G70" s="137" t="s">
        <v>138</v>
      </c>
      <c r="H70" s="137" t="s">
        <v>120</v>
      </c>
      <c r="I70" s="132" t="s">
        <v>65</v>
      </c>
      <c r="J70" s="135">
        <f t="shared" si="14"/>
        <v>0</v>
      </c>
      <c r="K70" s="135">
        <f t="shared" si="14"/>
        <v>89.2</v>
      </c>
      <c r="L70" s="135">
        <f t="shared" si="14"/>
        <v>35.700000000000003</v>
      </c>
    </row>
    <row r="71" spans="1:12" ht="39.75" customHeight="1" x14ac:dyDescent="0.2">
      <c r="A71" s="168" t="str">
        <f>A65</f>
        <v>Иные закупки товаров, работ и услуг для обеспечения государственных (муниципальных) нужд</v>
      </c>
      <c r="B71" s="132" t="s">
        <v>137</v>
      </c>
      <c r="C71" s="132" t="s">
        <v>47</v>
      </c>
      <c r="D71" s="132" t="s">
        <v>51</v>
      </c>
      <c r="E71" s="137" t="s">
        <v>17</v>
      </c>
      <c r="F71" s="137" t="s">
        <v>76</v>
      </c>
      <c r="G71" s="137" t="s">
        <v>138</v>
      </c>
      <c r="H71" s="137" t="s">
        <v>120</v>
      </c>
      <c r="I71" s="132" t="s">
        <v>66</v>
      </c>
      <c r="J71" s="135">
        <v>0</v>
      </c>
      <c r="K71" s="135">
        <v>89.2</v>
      </c>
      <c r="L71" s="135">
        <v>35.700000000000003</v>
      </c>
    </row>
    <row r="72" spans="1:12" ht="79.5" customHeight="1" x14ac:dyDescent="0.2">
      <c r="A72" s="168" t="s">
        <v>229</v>
      </c>
      <c r="B72" s="132" t="s">
        <v>137</v>
      </c>
      <c r="C72" s="132" t="s">
        <v>47</v>
      </c>
      <c r="D72" s="132" t="s">
        <v>51</v>
      </c>
      <c r="E72" s="137" t="s">
        <v>227</v>
      </c>
      <c r="F72" s="137"/>
      <c r="G72" s="137"/>
      <c r="H72" s="137"/>
      <c r="I72" s="132"/>
      <c r="J72" s="135">
        <f>J73</f>
        <v>483.8</v>
      </c>
      <c r="K72" s="135">
        <v>0</v>
      </c>
      <c r="L72" s="135">
        <v>0</v>
      </c>
    </row>
    <row r="73" spans="1:12" ht="27" customHeight="1" x14ac:dyDescent="0.2">
      <c r="A73" s="147" t="s">
        <v>230</v>
      </c>
      <c r="B73" s="132" t="s">
        <v>137</v>
      </c>
      <c r="C73" s="132" t="s">
        <v>47</v>
      </c>
      <c r="D73" s="132" t="s">
        <v>51</v>
      </c>
      <c r="E73" s="137" t="s">
        <v>227</v>
      </c>
      <c r="F73" s="137" t="s">
        <v>8</v>
      </c>
      <c r="G73" s="137"/>
      <c r="H73" s="137"/>
      <c r="I73" s="132"/>
      <c r="J73" s="135">
        <f>J76</f>
        <v>483.8</v>
      </c>
      <c r="K73" s="135">
        <v>0</v>
      </c>
      <c r="L73" s="135">
        <v>0</v>
      </c>
    </row>
    <row r="74" spans="1:12" ht="50.25" customHeight="1" x14ac:dyDescent="0.2">
      <c r="A74" s="147" t="s">
        <v>231</v>
      </c>
      <c r="B74" s="132" t="s">
        <v>137</v>
      </c>
      <c r="C74" s="132" t="s">
        <v>47</v>
      </c>
      <c r="D74" s="132" t="s">
        <v>51</v>
      </c>
      <c r="E74" s="137" t="s">
        <v>227</v>
      </c>
      <c r="F74" s="137" t="s">
        <v>8</v>
      </c>
      <c r="G74" s="137" t="s">
        <v>35</v>
      </c>
      <c r="H74" s="137"/>
      <c r="I74" s="132"/>
      <c r="J74" s="135">
        <f>J75</f>
        <v>483.8</v>
      </c>
      <c r="K74" s="135">
        <v>0</v>
      </c>
      <c r="L74" s="135">
        <v>0</v>
      </c>
    </row>
    <row r="75" spans="1:12" ht="76.5" customHeight="1" x14ac:dyDescent="0.2">
      <c r="A75" s="147" t="s">
        <v>232</v>
      </c>
      <c r="B75" s="132" t="s">
        <v>137</v>
      </c>
      <c r="C75" s="132" t="s">
        <v>47</v>
      </c>
      <c r="D75" s="132" t="s">
        <v>51</v>
      </c>
      <c r="E75" s="137" t="s">
        <v>227</v>
      </c>
      <c r="F75" s="137" t="s">
        <v>8</v>
      </c>
      <c r="G75" s="137" t="s">
        <v>35</v>
      </c>
      <c r="H75" s="137" t="s">
        <v>228</v>
      </c>
      <c r="I75" s="132"/>
      <c r="J75" s="135">
        <f>J76</f>
        <v>483.8</v>
      </c>
      <c r="K75" s="135">
        <v>0</v>
      </c>
      <c r="L75" s="135">
        <v>0</v>
      </c>
    </row>
    <row r="76" spans="1:12" ht="39" customHeight="1" x14ac:dyDescent="0.2">
      <c r="A76" s="147" t="s">
        <v>173</v>
      </c>
      <c r="B76" s="132" t="s">
        <v>137</v>
      </c>
      <c r="C76" s="132" t="s">
        <v>47</v>
      </c>
      <c r="D76" s="132" t="s">
        <v>51</v>
      </c>
      <c r="E76" s="137" t="s">
        <v>227</v>
      </c>
      <c r="F76" s="137" t="s">
        <v>8</v>
      </c>
      <c r="G76" s="137" t="s">
        <v>35</v>
      </c>
      <c r="H76" s="137" t="s">
        <v>228</v>
      </c>
      <c r="I76" s="132" t="s">
        <v>65</v>
      </c>
      <c r="J76" s="135">
        <f t="shared" ref="J76:K76" si="15">J77</f>
        <v>483.8</v>
      </c>
      <c r="K76" s="135">
        <f t="shared" si="15"/>
        <v>0</v>
      </c>
      <c r="L76" s="135">
        <f>L77</f>
        <v>0</v>
      </c>
    </row>
    <row r="77" spans="1:12" ht="40.5" customHeight="1" x14ac:dyDescent="0.2">
      <c r="A77" s="147" t="s">
        <v>44</v>
      </c>
      <c r="B77" s="132" t="s">
        <v>137</v>
      </c>
      <c r="C77" s="132" t="s">
        <v>47</v>
      </c>
      <c r="D77" s="132" t="s">
        <v>51</v>
      </c>
      <c r="E77" s="137" t="s">
        <v>227</v>
      </c>
      <c r="F77" s="137" t="s">
        <v>8</v>
      </c>
      <c r="G77" s="137" t="s">
        <v>35</v>
      </c>
      <c r="H77" s="137" t="s">
        <v>228</v>
      </c>
      <c r="I77" s="132" t="s">
        <v>66</v>
      </c>
      <c r="J77" s="135">
        <v>483.8</v>
      </c>
      <c r="K77" s="135">
        <v>0</v>
      </c>
      <c r="L77" s="135">
        <v>0</v>
      </c>
    </row>
    <row r="78" spans="1:12" ht="79.5" customHeight="1" x14ac:dyDescent="0.2">
      <c r="A78" s="168" t="str">
        <f>A45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78" s="132" t="s">
        <v>137</v>
      </c>
      <c r="C78" s="132" t="s">
        <v>47</v>
      </c>
      <c r="D78" s="132" t="s">
        <v>51</v>
      </c>
      <c r="E78" s="137" t="s">
        <v>75</v>
      </c>
      <c r="F78" s="137"/>
      <c r="G78" s="137"/>
      <c r="H78" s="137"/>
      <c r="I78" s="132"/>
      <c r="J78" s="135">
        <f>J79</f>
        <v>1405</v>
      </c>
      <c r="K78" s="135">
        <v>0</v>
      </c>
      <c r="L78" s="135">
        <v>0</v>
      </c>
    </row>
    <row r="79" spans="1:12" ht="93" customHeight="1" x14ac:dyDescent="0.2">
      <c r="A79" s="168" t="str">
        <f>A46</f>
        <v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79" s="132" t="s">
        <v>137</v>
      </c>
      <c r="C79" s="132" t="s">
        <v>47</v>
      </c>
      <c r="D79" s="132" t="s">
        <v>51</v>
      </c>
      <c r="E79" s="137" t="s">
        <v>75</v>
      </c>
      <c r="F79" s="137" t="s">
        <v>8</v>
      </c>
      <c r="G79" s="137"/>
      <c r="H79" s="137"/>
      <c r="I79" s="132"/>
      <c r="J79" s="135">
        <f>J80+J83</f>
        <v>1405</v>
      </c>
      <c r="K79" s="135">
        <v>0</v>
      </c>
      <c r="L79" s="135">
        <v>0</v>
      </c>
    </row>
    <row r="80" spans="1:12" ht="25.5" customHeight="1" x14ac:dyDescent="0.2">
      <c r="A80" s="147" t="s">
        <v>219</v>
      </c>
      <c r="B80" s="132" t="s">
        <v>137</v>
      </c>
      <c r="C80" s="132" t="s">
        <v>47</v>
      </c>
      <c r="D80" s="132" t="s">
        <v>51</v>
      </c>
      <c r="E80" s="137" t="s">
        <v>75</v>
      </c>
      <c r="F80" s="137" t="s">
        <v>8</v>
      </c>
      <c r="G80" s="137" t="s">
        <v>61</v>
      </c>
      <c r="H80" s="137" t="s">
        <v>218</v>
      </c>
      <c r="I80" s="132"/>
      <c r="J80" s="135">
        <f>J81</f>
        <v>281</v>
      </c>
      <c r="K80" s="135">
        <v>0</v>
      </c>
      <c r="L80" s="135">
        <v>0</v>
      </c>
    </row>
    <row r="81" spans="1:12" ht="40.5" customHeight="1" x14ac:dyDescent="0.2">
      <c r="A81" s="147" t="str">
        <f>A76</f>
        <v>Закупка товаров, работ и услуг для обеспечения государственных (муниципальных) нужд</v>
      </c>
      <c r="B81" s="132" t="s">
        <v>137</v>
      </c>
      <c r="C81" s="132" t="s">
        <v>47</v>
      </c>
      <c r="D81" s="132" t="s">
        <v>51</v>
      </c>
      <c r="E81" s="137" t="s">
        <v>75</v>
      </c>
      <c r="F81" s="137" t="s">
        <v>8</v>
      </c>
      <c r="G81" s="137" t="s">
        <v>61</v>
      </c>
      <c r="H81" s="137" t="s">
        <v>218</v>
      </c>
      <c r="I81" s="132" t="s">
        <v>65</v>
      </c>
      <c r="J81" s="135">
        <f>J82</f>
        <v>281</v>
      </c>
      <c r="K81" s="135">
        <v>0</v>
      </c>
      <c r="L81" s="135">
        <v>0</v>
      </c>
    </row>
    <row r="82" spans="1:12" ht="40.5" customHeight="1" x14ac:dyDescent="0.2">
      <c r="A82" s="147" t="str">
        <f>A77</f>
        <v>Иные закупки товаров, работ и услуг для обеспечения государственных (муниципальных) нужд</v>
      </c>
      <c r="B82" s="132" t="s">
        <v>137</v>
      </c>
      <c r="C82" s="132" t="s">
        <v>47</v>
      </c>
      <c r="D82" s="132" t="s">
        <v>51</v>
      </c>
      <c r="E82" s="137" t="s">
        <v>75</v>
      </c>
      <c r="F82" s="137" t="s">
        <v>8</v>
      </c>
      <c r="G82" s="137" t="s">
        <v>61</v>
      </c>
      <c r="H82" s="137" t="s">
        <v>218</v>
      </c>
      <c r="I82" s="132" t="s">
        <v>66</v>
      </c>
      <c r="J82" s="135">
        <v>281</v>
      </c>
      <c r="K82" s="135">
        <v>0</v>
      </c>
      <c r="L82" s="135">
        <v>0</v>
      </c>
    </row>
    <row r="83" spans="1:12" ht="40.5" customHeight="1" x14ac:dyDescent="0.2">
      <c r="A83" s="131" t="s">
        <v>234</v>
      </c>
      <c r="B83" s="132" t="s">
        <v>137</v>
      </c>
      <c r="C83" s="132" t="s">
        <v>47</v>
      </c>
      <c r="D83" s="132" t="s">
        <v>51</v>
      </c>
      <c r="E83" s="137" t="s">
        <v>75</v>
      </c>
      <c r="F83" s="137" t="s">
        <v>8</v>
      </c>
      <c r="G83" s="137" t="s">
        <v>61</v>
      </c>
      <c r="H83" s="137" t="s">
        <v>233</v>
      </c>
      <c r="I83" s="132"/>
      <c r="J83" s="135">
        <f>J84</f>
        <v>1124</v>
      </c>
      <c r="K83" s="135">
        <v>0</v>
      </c>
      <c r="L83" s="135">
        <v>0</v>
      </c>
    </row>
    <row r="84" spans="1:12" ht="40.5" customHeight="1" x14ac:dyDescent="0.2">
      <c r="A84" s="147" t="str">
        <f>A81</f>
        <v>Закупка товаров, работ и услуг для обеспечения государственных (муниципальных) нужд</v>
      </c>
      <c r="B84" s="132" t="s">
        <v>137</v>
      </c>
      <c r="C84" s="132" t="s">
        <v>47</v>
      </c>
      <c r="D84" s="132" t="s">
        <v>51</v>
      </c>
      <c r="E84" s="137" t="s">
        <v>75</v>
      </c>
      <c r="F84" s="137" t="s">
        <v>8</v>
      </c>
      <c r="G84" s="137" t="s">
        <v>61</v>
      </c>
      <c r="H84" s="137" t="s">
        <v>233</v>
      </c>
      <c r="I84" s="132" t="s">
        <v>65</v>
      </c>
      <c r="J84" s="135">
        <f>J85</f>
        <v>1124</v>
      </c>
      <c r="K84" s="135">
        <v>0</v>
      </c>
      <c r="L84" s="135">
        <v>0</v>
      </c>
    </row>
    <row r="85" spans="1:12" ht="40.5" customHeight="1" x14ac:dyDescent="0.2">
      <c r="A85" s="147" t="str">
        <f>A82</f>
        <v>Иные закупки товаров, работ и услуг для обеспечения государственных (муниципальных) нужд</v>
      </c>
      <c r="B85" s="132" t="s">
        <v>137</v>
      </c>
      <c r="C85" s="132" t="s">
        <v>47</v>
      </c>
      <c r="D85" s="132" t="s">
        <v>51</v>
      </c>
      <c r="E85" s="137" t="s">
        <v>75</v>
      </c>
      <c r="F85" s="137" t="s">
        <v>8</v>
      </c>
      <c r="G85" s="137" t="s">
        <v>61</v>
      </c>
      <c r="H85" s="137" t="s">
        <v>233</v>
      </c>
      <c r="I85" s="132" t="s">
        <v>66</v>
      </c>
      <c r="J85" s="135">
        <v>1124</v>
      </c>
      <c r="K85" s="135">
        <v>0</v>
      </c>
      <c r="L85" s="135">
        <v>0</v>
      </c>
    </row>
    <row r="86" spans="1:12" x14ac:dyDescent="0.2">
      <c r="A86" s="126" t="s">
        <v>57</v>
      </c>
      <c r="B86" s="127" t="s">
        <v>137</v>
      </c>
      <c r="C86" s="143" t="s">
        <v>17</v>
      </c>
      <c r="D86" s="136"/>
      <c r="E86" s="137"/>
      <c r="F86" s="137"/>
      <c r="G86" s="137"/>
      <c r="H86" s="137"/>
      <c r="I86" s="141"/>
      <c r="J86" s="138">
        <f t="shared" ref="J86:K91" si="16">J87</f>
        <v>55.3</v>
      </c>
      <c r="K86" s="138">
        <f t="shared" si="16"/>
        <v>55.3</v>
      </c>
      <c r="L86" s="138">
        <f t="shared" ref="L86:L91" si="17">L87</f>
        <v>55.3</v>
      </c>
    </row>
    <row r="87" spans="1:12" x14ac:dyDescent="0.2">
      <c r="A87" s="131" t="s">
        <v>58</v>
      </c>
      <c r="B87" s="132" t="s">
        <v>137</v>
      </c>
      <c r="C87" s="132" t="s">
        <v>17</v>
      </c>
      <c r="D87" s="132" t="s">
        <v>35</v>
      </c>
      <c r="E87" s="137"/>
      <c r="F87" s="137"/>
      <c r="G87" s="137"/>
      <c r="H87" s="137"/>
      <c r="I87" s="134"/>
      <c r="J87" s="135">
        <f t="shared" si="16"/>
        <v>55.3</v>
      </c>
      <c r="K87" s="135">
        <f t="shared" si="16"/>
        <v>55.3</v>
      </c>
      <c r="L87" s="135">
        <f t="shared" si="17"/>
        <v>55.3</v>
      </c>
    </row>
    <row r="88" spans="1:12" ht="78.75" customHeight="1" x14ac:dyDescent="0.2">
      <c r="A88" s="131" t="s">
        <v>164</v>
      </c>
      <c r="B88" s="132" t="s">
        <v>137</v>
      </c>
      <c r="C88" s="132" t="s">
        <v>17</v>
      </c>
      <c r="D88" s="132" t="s">
        <v>35</v>
      </c>
      <c r="E88" s="137" t="s">
        <v>75</v>
      </c>
      <c r="F88" s="137"/>
      <c r="G88" s="137"/>
      <c r="H88" s="137"/>
      <c r="I88" s="134"/>
      <c r="J88" s="135">
        <f t="shared" si="16"/>
        <v>55.3</v>
      </c>
      <c r="K88" s="135">
        <f t="shared" si="16"/>
        <v>55.3</v>
      </c>
      <c r="L88" s="135">
        <f t="shared" si="17"/>
        <v>55.3</v>
      </c>
    </row>
    <row r="89" spans="1:12" ht="93.75" customHeight="1" x14ac:dyDescent="0.2">
      <c r="A89" s="131" t="s">
        <v>165</v>
      </c>
      <c r="B89" s="132" t="s">
        <v>137</v>
      </c>
      <c r="C89" s="132" t="s">
        <v>17</v>
      </c>
      <c r="D89" s="132" t="s">
        <v>35</v>
      </c>
      <c r="E89" s="137" t="s">
        <v>75</v>
      </c>
      <c r="F89" s="137" t="s">
        <v>8</v>
      </c>
      <c r="G89" s="137"/>
      <c r="H89" s="137"/>
      <c r="I89" s="134"/>
      <c r="J89" s="135">
        <f>J90</f>
        <v>55.3</v>
      </c>
      <c r="K89" s="135">
        <f>K90</f>
        <v>55.3</v>
      </c>
      <c r="L89" s="135">
        <f t="shared" si="17"/>
        <v>55.3</v>
      </c>
    </row>
    <row r="90" spans="1:12" ht="25.5" x14ac:dyDescent="0.2">
      <c r="A90" s="131" t="s">
        <v>59</v>
      </c>
      <c r="B90" s="132" t="s">
        <v>137</v>
      </c>
      <c r="C90" s="132" t="s">
        <v>17</v>
      </c>
      <c r="D90" s="132" t="s">
        <v>35</v>
      </c>
      <c r="E90" s="137" t="s">
        <v>75</v>
      </c>
      <c r="F90" s="137" t="s">
        <v>8</v>
      </c>
      <c r="G90" s="137" t="s">
        <v>61</v>
      </c>
      <c r="H90" s="137" t="s">
        <v>78</v>
      </c>
      <c r="I90" s="134"/>
      <c r="J90" s="135">
        <f t="shared" si="16"/>
        <v>55.3</v>
      </c>
      <c r="K90" s="135">
        <f t="shared" si="16"/>
        <v>55.3</v>
      </c>
      <c r="L90" s="135">
        <f t="shared" si="17"/>
        <v>55.3</v>
      </c>
    </row>
    <row r="91" spans="1:12" ht="25.5" x14ac:dyDescent="0.2">
      <c r="A91" s="131" t="s">
        <v>53</v>
      </c>
      <c r="B91" s="132" t="s">
        <v>137</v>
      </c>
      <c r="C91" s="132" t="s">
        <v>17</v>
      </c>
      <c r="D91" s="132" t="s">
        <v>35</v>
      </c>
      <c r="E91" s="137" t="s">
        <v>75</v>
      </c>
      <c r="F91" s="137" t="s">
        <v>8</v>
      </c>
      <c r="G91" s="137" t="s">
        <v>61</v>
      </c>
      <c r="H91" s="137" t="s">
        <v>78</v>
      </c>
      <c r="I91" s="134" t="s">
        <v>70</v>
      </c>
      <c r="J91" s="135">
        <f t="shared" si="16"/>
        <v>55.3</v>
      </c>
      <c r="K91" s="135">
        <f t="shared" si="16"/>
        <v>55.3</v>
      </c>
      <c r="L91" s="135">
        <f t="shared" si="17"/>
        <v>55.3</v>
      </c>
    </row>
    <row r="92" spans="1:12" ht="25.5" x14ac:dyDescent="0.2">
      <c r="A92" s="148" t="s">
        <v>60</v>
      </c>
      <c r="B92" s="149" t="s">
        <v>137</v>
      </c>
      <c r="C92" s="149" t="s">
        <v>17</v>
      </c>
      <c r="D92" s="149" t="s">
        <v>35</v>
      </c>
      <c r="E92" s="150" t="s">
        <v>75</v>
      </c>
      <c r="F92" s="150" t="s">
        <v>8</v>
      </c>
      <c r="G92" s="150" t="s">
        <v>61</v>
      </c>
      <c r="H92" s="150" t="s">
        <v>78</v>
      </c>
      <c r="I92" s="151" t="s">
        <v>71</v>
      </c>
      <c r="J92" s="152">
        <v>55.3</v>
      </c>
      <c r="K92" s="152">
        <v>55.3</v>
      </c>
      <c r="L92" s="152">
        <v>55.3</v>
      </c>
    </row>
    <row r="93" spans="1:12" ht="25.5" x14ac:dyDescent="0.2">
      <c r="A93" s="148" t="s">
        <v>185</v>
      </c>
      <c r="B93" s="149" t="s">
        <v>137</v>
      </c>
      <c r="C93" s="149" t="s">
        <v>171</v>
      </c>
      <c r="D93" s="149"/>
      <c r="E93" s="150"/>
      <c r="F93" s="150"/>
      <c r="G93" s="150"/>
      <c r="H93" s="150"/>
      <c r="I93" s="151"/>
      <c r="J93" s="152">
        <f t="shared" ref="J93:L98" si="18">J94</f>
        <v>1.2</v>
      </c>
      <c r="K93" s="152">
        <f t="shared" si="18"/>
        <v>1.1000000000000001</v>
      </c>
      <c r="L93" s="152">
        <f t="shared" si="18"/>
        <v>1</v>
      </c>
    </row>
    <row r="94" spans="1:12" ht="25.5" x14ac:dyDescent="0.2">
      <c r="A94" s="148" t="s">
        <v>186</v>
      </c>
      <c r="B94" s="149" t="s">
        <v>137</v>
      </c>
      <c r="C94" s="149" t="s">
        <v>171</v>
      </c>
      <c r="D94" s="149" t="s">
        <v>35</v>
      </c>
      <c r="E94" s="150"/>
      <c r="F94" s="150"/>
      <c r="G94" s="150"/>
      <c r="H94" s="150"/>
      <c r="I94" s="151"/>
      <c r="J94" s="152">
        <f t="shared" si="18"/>
        <v>1.2</v>
      </c>
      <c r="K94" s="152">
        <f t="shared" si="18"/>
        <v>1.1000000000000001</v>
      </c>
      <c r="L94" s="152">
        <f t="shared" si="18"/>
        <v>1</v>
      </c>
    </row>
    <row r="95" spans="1:12" ht="76.5" x14ac:dyDescent="0.2">
      <c r="A95" s="148" t="str">
        <f>A88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95" s="149" t="s">
        <v>137</v>
      </c>
      <c r="C95" s="149" t="s">
        <v>171</v>
      </c>
      <c r="D95" s="149" t="s">
        <v>35</v>
      </c>
      <c r="E95" s="150" t="s">
        <v>75</v>
      </c>
      <c r="F95" s="150"/>
      <c r="G95" s="150"/>
      <c r="H95" s="150"/>
      <c r="I95" s="151"/>
      <c r="J95" s="152">
        <f t="shared" si="18"/>
        <v>1.2</v>
      </c>
      <c r="K95" s="152">
        <f t="shared" si="18"/>
        <v>1.1000000000000001</v>
      </c>
      <c r="L95" s="152">
        <f t="shared" si="18"/>
        <v>1</v>
      </c>
    </row>
    <row r="96" spans="1:12" ht="93" customHeight="1" x14ac:dyDescent="0.2">
      <c r="A96" s="148" t="str">
        <f>A89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96" s="149" t="s">
        <v>137</v>
      </c>
      <c r="C96" s="149" t="s">
        <v>171</v>
      </c>
      <c r="D96" s="149" t="s">
        <v>35</v>
      </c>
      <c r="E96" s="150" t="s">
        <v>75</v>
      </c>
      <c r="F96" s="150" t="s">
        <v>8</v>
      </c>
      <c r="G96" s="150"/>
      <c r="H96" s="150"/>
      <c r="I96" s="151"/>
      <c r="J96" s="152">
        <f t="shared" si="18"/>
        <v>1.2</v>
      </c>
      <c r="K96" s="152">
        <f t="shared" si="18"/>
        <v>1.1000000000000001</v>
      </c>
      <c r="L96" s="152">
        <f t="shared" si="18"/>
        <v>1</v>
      </c>
    </row>
    <row r="97" spans="1:12" ht="25.5" x14ac:dyDescent="0.2">
      <c r="A97" s="148" t="s">
        <v>187</v>
      </c>
      <c r="B97" s="149" t="s">
        <v>137</v>
      </c>
      <c r="C97" s="149" t="s">
        <v>171</v>
      </c>
      <c r="D97" s="149" t="s">
        <v>35</v>
      </c>
      <c r="E97" s="150" t="s">
        <v>75</v>
      </c>
      <c r="F97" s="150" t="s">
        <v>8</v>
      </c>
      <c r="G97" s="150" t="s">
        <v>61</v>
      </c>
      <c r="H97" s="150" t="s">
        <v>182</v>
      </c>
      <c r="I97" s="151"/>
      <c r="J97" s="152">
        <f t="shared" si="18"/>
        <v>1.2</v>
      </c>
      <c r="K97" s="152">
        <f t="shared" si="18"/>
        <v>1.1000000000000001</v>
      </c>
      <c r="L97" s="152">
        <f t="shared" si="18"/>
        <v>1</v>
      </c>
    </row>
    <row r="98" spans="1:12" ht="25.5" x14ac:dyDescent="0.2">
      <c r="A98" s="148" t="s">
        <v>188</v>
      </c>
      <c r="B98" s="149" t="s">
        <v>137</v>
      </c>
      <c r="C98" s="149" t="s">
        <v>171</v>
      </c>
      <c r="D98" s="149" t="s">
        <v>35</v>
      </c>
      <c r="E98" s="150" t="s">
        <v>75</v>
      </c>
      <c r="F98" s="150" t="s">
        <v>8</v>
      </c>
      <c r="G98" s="150" t="s">
        <v>61</v>
      </c>
      <c r="H98" s="150" t="s">
        <v>182</v>
      </c>
      <c r="I98" s="151" t="s">
        <v>183</v>
      </c>
      <c r="J98" s="152">
        <f t="shared" si="18"/>
        <v>1.2</v>
      </c>
      <c r="K98" s="152">
        <f t="shared" si="18"/>
        <v>1.1000000000000001</v>
      </c>
      <c r="L98" s="152">
        <f t="shared" si="18"/>
        <v>1</v>
      </c>
    </row>
    <row r="99" spans="1:12" ht="14.25" customHeight="1" x14ac:dyDescent="0.2">
      <c r="A99" s="148" t="s">
        <v>189</v>
      </c>
      <c r="B99" s="149" t="s">
        <v>137</v>
      </c>
      <c r="C99" s="149" t="s">
        <v>171</v>
      </c>
      <c r="D99" s="149" t="s">
        <v>35</v>
      </c>
      <c r="E99" s="150" t="s">
        <v>75</v>
      </c>
      <c r="F99" s="150" t="s">
        <v>8</v>
      </c>
      <c r="G99" s="150" t="s">
        <v>61</v>
      </c>
      <c r="H99" s="150" t="s">
        <v>182</v>
      </c>
      <c r="I99" s="151" t="s">
        <v>184</v>
      </c>
      <c r="J99" s="152">
        <v>1.2</v>
      </c>
      <c r="K99" s="152">
        <v>1.1000000000000001</v>
      </c>
      <c r="L99" s="153">
        <v>1</v>
      </c>
    </row>
    <row r="100" spans="1:12" x14ac:dyDescent="0.2">
      <c r="A100" s="154" t="s">
        <v>192</v>
      </c>
      <c r="B100" s="132" t="s">
        <v>137</v>
      </c>
      <c r="C100" s="132" t="s">
        <v>140</v>
      </c>
      <c r="D100" s="132"/>
      <c r="E100" s="137"/>
      <c r="F100" s="137"/>
      <c r="G100" s="137"/>
      <c r="H100" s="137"/>
      <c r="I100" s="134"/>
      <c r="J100" s="155">
        <f>J101</f>
        <v>0</v>
      </c>
      <c r="K100" s="155">
        <f t="shared" ref="J100:K105" si="19">K101</f>
        <v>31.7</v>
      </c>
      <c r="L100" s="155">
        <f t="shared" ref="L100:L105" si="20">L101</f>
        <v>64.8</v>
      </c>
    </row>
    <row r="101" spans="1:12" x14ac:dyDescent="0.2">
      <c r="A101" s="154" t="s">
        <v>192</v>
      </c>
      <c r="B101" s="149" t="s">
        <v>137</v>
      </c>
      <c r="C101" s="149" t="s">
        <v>140</v>
      </c>
      <c r="D101" s="149" t="s">
        <v>140</v>
      </c>
      <c r="E101" s="150"/>
      <c r="F101" s="150"/>
      <c r="G101" s="150"/>
      <c r="H101" s="150"/>
      <c r="I101" s="151"/>
      <c r="J101" s="155">
        <f t="shared" si="19"/>
        <v>0</v>
      </c>
      <c r="K101" s="155">
        <f t="shared" si="19"/>
        <v>31.7</v>
      </c>
      <c r="L101" s="155">
        <f t="shared" si="20"/>
        <v>64.8</v>
      </c>
    </row>
    <row r="102" spans="1:12" ht="63" customHeight="1" x14ac:dyDescent="0.2">
      <c r="A102" s="154" t="str">
        <f>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02" s="132" t="s">
        <v>137</v>
      </c>
      <c r="C102" s="132" t="s">
        <v>140</v>
      </c>
      <c r="D102" s="132" t="s">
        <v>140</v>
      </c>
      <c r="E102" s="137" t="s">
        <v>141</v>
      </c>
      <c r="F102" s="137"/>
      <c r="G102" s="137"/>
      <c r="H102" s="137"/>
      <c r="I102" s="134"/>
      <c r="J102" s="155">
        <f t="shared" si="19"/>
        <v>0</v>
      </c>
      <c r="K102" s="155">
        <f>K103</f>
        <v>31.7</v>
      </c>
      <c r="L102" s="155">
        <f t="shared" si="20"/>
        <v>64.8</v>
      </c>
    </row>
    <row r="103" spans="1:12" x14ac:dyDescent="0.2">
      <c r="A103" s="154" t="s">
        <v>38</v>
      </c>
      <c r="B103" s="149" t="s">
        <v>137</v>
      </c>
      <c r="C103" s="149" t="s">
        <v>140</v>
      </c>
      <c r="D103" s="149" t="s">
        <v>140</v>
      </c>
      <c r="E103" s="150" t="s">
        <v>141</v>
      </c>
      <c r="F103" s="150" t="s">
        <v>8</v>
      </c>
      <c r="G103" s="150"/>
      <c r="H103" s="150"/>
      <c r="I103" s="151"/>
      <c r="J103" s="155">
        <f t="shared" si="19"/>
        <v>0</v>
      </c>
      <c r="K103" s="155">
        <f t="shared" si="19"/>
        <v>31.7</v>
      </c>
      <c r="L103" s="155">
        <f t="shared" si="20"/>
        <v>64.8</v>
      </c>
    </row>
    <row r="104" spans="1:12" x14ac:dyDescent="0.2">
      <c r="A104" s="154" t="s">
        <v>192</v>
      </c>
      <c r="B104" s="132" t="s">
        <v>137</v>
      </c>
      <c r="C104" s="132" t="s">
        <v>140</v>
      </c>
      <c r="D104" s="132" t="s">
        <v>140</v>
      </c>
      <c r="E104" s="137" t="s">
        <v>141</v>
      </c>
      <c r="F104" s="137" t="s">
        <v>8</v>
      </c>
      <c r="G104" s="137" t="s">
        <v>61</v>
      </c>
      <c r="H104" s="137" t="s">
        <v>142</v>
      </c>
      <c r="I104" s="134"/>
      <c r="J104" s="155">
        <f t="shared" si="19"/>
        <v>0</v>
      </c>
      <c r="K104" s="155">
        <f t="shared" si="19"/>
        <v>31.7</v>
      </c>
      <c r="L104" s="155">
        <f t="shared" si="20"/>
        <v>64.8</v>
      </c>
    </row>
    <row r="105" spans="1:12" x14ac:dyDescent="0.2">
      <c r="A105" s="154" t="s">
        <v>45</v>
      </c>
      <c r="B105" s="149" t="s">
        <v>137</v>
      </c>
      <c r="C105" s="149" t="s">
        <v>140</v>
      </c>
      <c r="D105" s="149" t="s">
        <v>140</v>
      </c>
      <c r="E105" s="150" t="s">
        <v>141</v>
      </c>
      <c r="F105" s="150" t="s">
        <v>8</v>
      </c>
      <c r="G105" s="150" t="s">
        <v>61</v>
      </c>
      <c r="H105" s="150" t="s">
        <v>142</v>
      </c>
      <c r="I105" s="151" t="s">
        <v>67</v>
      </c>
      <c r="J105" s="155">
        <f t="shared" si="19"/>
        <v>0</v>
      </c>
      <c r="K105" s="155">
        <f t="shared" si="19"/>
        <v>31.7</v>
      </c>
      <c r="L105" s="155">
        <f t="shared" si="20"/>
        <v>64.8</v>
      </c>
    </row>
    <row r="106" spans="1:12" x14ac:dyDescent="0.2">
      <c r="A106" s="154" t="s">
        <v>49</v>
      </c>
      <c r="B106" s="132" t="s">
        <v>137</v>
      </c>
      <c r="C106" s="132" t="s">
        <v>140</v>
      </c>
      <c r="D106" s="132" t="s">
        <v>140</v>
      </c>
      <c r="E106" s="137" t="s">
        <v>141</v>
      </c>
      <c r="F106" s="137" t="s">
        <v>8</v>
      </c>
      <c r="G106" s="137" t="s">
        <v>61</v>
      </c>
      <c r="H106" s="137" t="s">
        <v>143</v>
      </c>
      <c r="I106" s="134" t="s">
        <v>69</v>
      </c>
      <c r="J106" s="155">
        <v>0</v>
      </c>
      <c r="K106" s="155">
        <v>31.7</v>
      </c>
      <c r="L106" s="155">
        <v>64.8</v>
      </c>
    </row>
    <row r="107" spans="1:12" x14ac:dyDescent="0.2">
      <c r="E107" s="22"/>
      <c r="F107" s="22"/>
      <c r="G107" s="22"/>
      <c r="H107" s="22"/>
      <c r="I107" s="22"/>
    </row>
    <row r="108" spans="1:12" x14ac:dyDescent="0.2">
      <c r="E108" s="22"/>
      <c r="F108" s="22"/>
      <c r="G108" s="22"/>
      <c r="H108" s="22"/>
      <c r="I108" s="22"/>
    </row>
    <row r="109" spans="1:12" x14ac:dyDescent="0.2">
      <c r="E109" s="22"/>
      <c r="F109" s="22"/>
      <c r="G109" s="22"/>
      <c r="H109" s="22"/>
      <c r="I109" s="22"/>
    </row>
    <row r="110" spans="1:12" x14ac:dyDescent="0.2">
      <c r="E110" s="22"/>
      <c r="F110" s="22"/>
      <c r="G110" s="22"/>
      <c r="H110" s="22"/>
      <c r="I110" s="22"/>
    </row>
    <row r="111" spans="1:12" x14ac:dyDescent="0.2">
      <c r="E111" s="22"/>
      <c r="F111" s="22"/>
      <c r="G111" s="22"/>
      <c r="H111" s="22"/>
      <c r="I111" s="22"/>
    </row>
    <row r="112" spans="1:12" x14ac:dyDescent="0.2">
      <c r="E112" s="22"/>
      <c r="F112" s="22"/>
      <c r="G112" s="22"/>
      <c r="H112" s="22"/>
      <c r="I112" s="22"/>
    </row>
    <row r="113" spans="5:9" x14ac:dyDescent="0.2">
      <c r="E113" s="22"/>
      <c r="F113" s="22"/>
      <c r="G113" s="22"/>
      <c r="H113" s="22"/>
      <c r="I113" s="22"/>
    </row>
    <row r="114" spans="5:9" x14ac:dyDescent="0.2">
      <c r="E114" s="22"/>
      <c r="F114" s="22"/>
      <c r="G114" s="22"/>
      <c r="H114" s="22"/>
      <c r="I114" s="22"/>
    </row>
    <row r="115" spans="5:9" x14ac:dyDescent="0.2">
      <c r="E115" s="22"/>
      <c r="F115" s="22"/>
      <c r="G115" s="22"/>
      <c r="H115" s="22"/>
      <c r="I115" s="22"/>
    </row>
    <row r="116" spans="5:9" x14ac:dyDescent="0.2">
      <c r="E116" s="22"/>
      <c r="F116" s="22"/>
      <c r="G116" s="22"/>
      <c r="H116" s="22"/>
      <c r="I116" s="22"/>
    </row>
    <row r="117" spans="5:9" x14ac:dyDescent="0.2">
      <c r="E117" s="22"/>
      <c r="F117" s="22"/>
      <c r="G117" s="22"/>
      <c r="H117" s="22"/>
      <c r="I117" s="22"/>
    </row>
    <row r="118" spans="5:9" x14ac:dyDescent="0.2">
      <c r="E118" s="22"/>
      <c r="F118" s="22"/>
      <c r="G118" s="22"/>
      <c r="H118" s="22"/>
      <c r="I118" s="22"/>
    </row>
    <row r="119" spans="5:9" x14ac:dyDescent="0.2">
      <c r="E119" s="22"/>
      <c r="F119" s="22"/>
      <c r="G119" s="22"/>
      <c r="H119" s="22"/>
      <c r="I119" s="22"/>
    </row>
    <row r="120" spans="5:9" x14ac:dyDescent="0.2">
      <c r="E120" s="22"/>
      <c r="F120" s="22"/>
      <c r="G120" s="22"/>
      <c r="H120" s="22"/>
      <c r="I120" s="22"/>
    </row>
    <row r="121" spans="5:9" x14ac:dyDescent="0.2">
      <c r="E121" s="22"/>
      <c r="F121" s="22"/>
      <c r="G121" s="22"/>
      <c r="H121" s="22"/>
      <c r="I121" s="22"/>
    </row>
    <row r="122" spans="5:9" x14ac:dyDescent="0.2">
      <c r="E122" s="22"/>
      <c r="F122" s="22"/>
      <c r="G122" s="22"/>
      <c r="H122" s="22"/>
      <c r="I122" s="22"/>
    </row>
    <row r="123" spans="5:9" x14ac:dyDescent="0.2">
      <c r="E123" s="22"/>
      <c r="F123" s="22"/>
      <c r="G123" s="22"/>
      <c r="H123" s="22"/>
      <c r="I123" s="22"/>
    </row>
    <row r="124" spans="5:9" x14ac:dyDescent="0.2">
      <c r="E124" s="22"/>
      <c r="F124" s="22"/>
      <c r="G124" s="22"/>
      <c r="H124" s="22"/>
      <c r="I124" s="22"/>
    </row>
    <row r="125" spans="5:9" x14ac:dyDescent="0.2">
      <c r="E125" s="22"/>
      <c r="F125" s="22"/>
      <c r="G125" s="22"/>
      <c r="H125" s="22"/>
      <c r="I125" s="22"/>
    </row>
    <row r="126" spans="5:9" x14ac:dyDescent="0.2">
      <c r="E126" s="22"/>
      <c r="F126" s="22"/>
      <c r="G126" s="22"/>
      <c r="H126" s="22"/>
      <c r="I126" s="22"/>
    </row>
    <row r="127" spans="5:9" x14ac:dyDescent="0.2">
      <c r="E127" s="22"/>
      <c r="F127" s="22"/>
      <c r="G127" s="22"/>
      <c r="H127" s="22"/>
      <c r="I127" s="22"/>
    </row>
    <row r="128" spans="5:9" x14ac:dyDescent="0.2">
      <c r="E128" s="22"/>
      <c r="F128" s="22"/>
      <c r="G128" s="22"/>
      <c r="H128" s="22"/>
      <c r="I128" s="22"/>
    </row>
    <row r="129" spans="5:9" x14ac:dyDescent="0.2">
      <c r="E129" s="22"/>
      <c r="F129" s="22"/>
      <c r="G129" s="22"/>
      <c r="H129" s="22"/>
      <c r="I129" s="22"/>
    </row>
    <row r="130" spans="5:9" x14ac:dyDescent="0.2">
      <c r="E130" s="22"/>
      <c r="F130" s="22"/>
      <c r="G130" s="22"/>
      <c r="H130" s="22"/>
      <c r="I130" s="22"/>
    </row>
    <row r="131" spans="5:9" x14ac:dyDescent="0.2">
      <c r="E131" s="22"/>
      <c r="F131" s="22"/>
      <c r="G131" s="22"/>
      <c r="H131" s="22"/>
      <c r="I131" s="22"/>
    </row>
    <row r="132" spans="5:9" x14ac:dyDescent="0.2">
      <c r="E132" s="22"/>
      <c r="F132" s="22"/>
      <c r="G132" s="22"/>
      <c r="H132" s="22"/>
      <c r="I132" s="22"/>
    </row>
    <row r="133" spans="5:9" x14ac:dyDescent="0.2">
      <c r="E133" s="22"/>
      <c r="F133" s="22"/>
      <c r="G133" s="22"/>
      <c r="H133" s="22"/>
      <c r="I133" s="22"/>
    </row>
    <row r="134" spans="5:9" x14ac:dyDescent="0.2">
      <c r="E134" s="22"/>
      <c r="F134" s="22"/>
      <c r="G134" s="22"/>
      <c r="H134" s="22"/>
      <c r="I134" s="22"/>
    </row>
    <row r="135" spans="5:9" x14ac:dyDescent="0.2">
      <c r="E135" s="22"/>
      <c r="F135" s="22"/>
      <c r="G135" s="22"/>
      <c r="H135" s="22"/>
      <c r="I135" s="22"/>
    </row>
    <row r="136" spans="5:9" x14ac:dyDescent="0.2">
      <c r="E136" s="22"/>
      <c r="F136" s="22"/>
      <c r="G136" s="22"/>
      <c r="H136" s="22"/>
      <c r="I136" s="22"/>
    </row>
  </sheetData>
  <autoFilter ref="A1:L106" xr:uid="{00000000-0009-0000-0000-000002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8F666A16-E099-476B-98AD-38201CB9DF58}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 xr:uid="{FECEF451-A790-4318-ACB7-36FB56DE7309}"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9:D19 A47">
    <cfRule type="expression" dxfId="14" priority="49" stopIfTrue="1">
      <formula>$F19=""</formula>
    </cfRule>
    <cfRule type="expression" dxfId="13" priority="50" stopIfTrue="1">
      <formula>#REF!&lt;&gt;""</formula>
    </cfRule>
    <cfRule type="expression" dxfId="12" priority="51" stopIfTrue="1">
      <formula>AND($G19="",$F19&lt;&gt;"")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06"/>
  <sheetViews>
    <sheetView view="pageBreakPreview" topLeftCell="A70" zoomScaleNormal="110" zoomScaleSheetLayoutView="100" workbookViewId="0">
      <selection activeCell="I79" sqref="I79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97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71" t="s">
        <v>212</v>
      </c>
      <c r="I1" s="172"/>
      <c r="J1" s="172"/>
      <c r="K1" s="172"/>
    </row>
    <row r="2" spans="1:11" ht="131.25" customHeight="1" x14ac:dyDescent="0.2">
      <c r="A2" s="173" t="s">
        <v>206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4" t="s">
        <v>1</v>
      </c>
      <c r="I3" s="174"/>
      <c r="J3" s="174"/>
      <c r="K3" s="174"/>
    </row>
    <row r="4" spans="1:11" ht="20.45" customHeight="1" x14ac:dyDescent="0.2">
      <c r="A4" s="175" t="s">
        <v>2</v>
      </c>
      <c r="B4" s="175" t="s">
        <v>3</v>
      </c>
      <c r="C4" s="175" t="s">
        <v>4</v>
      </c>
      <c r="D4" s="175" t="s">
        <v>5</v>
      </c>
      <c r="E4" s="175"/>
      <c r="F4" s="175"/>
      <c r="G4" s="175"/>
      <c r="H4" s="175" t="s">
        <v>6</v>
      </c>
      <c r="I4" s="175" t="s">
        <v>7</v>
      </c>
      <c r="J4" s="175"/>
      <c r="K4" s="175"/>
    </row>
    <row r="5" spans="1:11" ht="16.7" customHeight="1" x14ac:dyDescent="0.2">
      <c r="A5" s="175" t="s">
        <v>0</v>
      </c>
      <c r="B5" s="175" t="s">
        <v>0</v>
      </c>
      <c r="C5" s="175" t="s">
        <v>0</v>
      </c>
      <c r="D5" s="175" t="s">
        <v>0</v>
      </c>
      <c r="E5" s="175"/>
      <c r="F5" s="175"/>
      <c r="G5" s="175"/>
      <c r="H5" s="175" t="s">
        <v>0</v>
      </c>
      <c r="I5" s="122" t="s">
        <v>177</v>
      </c>
      <c r="J5" s="122" t="s">
        <v>193</v>
      </c>
      <c r="K5" s="122" t="s">
        <v>204</v>
      </c>
    </row>
    <row r="6" spans="1:11" ht="13.7" customHeight="1" x14ac:dyDescent="0.2">
      <c r="A6" s="21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55.5" customHeight="1" x14ac:dyDescent="0.2">
      <c r="A7" s="126" t="s">
        <v>152</v>
      </c>
      <c r="B7" s="129"/>
      <c r="C7" s="129"/>
      <c r="D7" s="128" t="s">
        <v>0</v>
      </c>
      <c r="E7" s="128" t="s">
        <v>0</v>
      </c>
      <c r="F7" s="128" t="s">
        <v>0</v>
      </c>
      <c r="G7" s="128" t="s">
        <v>0</v>
      </c>
      <c r="H7" s="129" t="s">
        <v>0</v>
      </c>
      <c r="I7" s="130">
        <f>I8+I43+I52+I59+I86+I93</f>
        <v>4588.8</v>
      </c>
      <c r="J7" s="130">
        <f>J8+J43+J52+J59+J86+J100+J93</f>
        <v>1806.1</v>
      </c>
      <c r="K7" s="130">
        <f>K8+K43+K52+K59+K86+K100+K93</f>
        <v>1914.8</v>
      </c>
    </row>
    <row r="8" spans="1:11" x14ac:dyDescent="0.2">
      <c r="A8" s="156" t="s">
        <v>34</v>
      </c>
      <c r="B8" s="143" t="s">
        <v>35</v>
      </c>
      <c r="C8" s="136"/>
      <c r="D8" s="133"/>
      <c r="E8" s="133"/>
      <c r="F8" s="133"/>
      <c r="G8" s="133"/>
      <c r="H8" s="141"/>
      <c r="I8" s="138">
        <f>I9+I18+I37</f>
        <v>1784</v>
      </c>
      <c r="J8" s="138">
        <f>J9+J18+J37</f>
        <v>1090</v>
      </c>
      <c r="K8" s="135">
        <f>K9+K18+K37</f>
        <v>1140.8</v>
      </c>
    </row>
    <row r="9" spans="1:11" ht="39.75" customHeight="1" x14ac:dyDescent="0.2">
      <c r="A9" s="156" t="s">
        <v>36</v>
      </c>
      <c r="B9" s="136" t="s">
        <v>35</v>
      </c>
      <c r="C9" s="136" t="s">
        <v>37</v>
      </c>
      <c r="D9" s="133"/>
      <c r="E9" s="133"/>
      <c r="F9" s="133"/>
      <c r="G9" s="133"/>
      <c r="H9" s="136"/>
      <c r="I9" s="138">
        <f>I10</f>
        <v>722.5</v>
      </c>
      <c r="J9" s="138">
        <f>J10</f>
        <v>538.9</v>
      </c>
      <c r="K9" s="135">
        <f>K10</f>
        <v>549.9</v>
      </c>
    </row>
    <row r="10" spans="1:11" ht="52.5" customHeight="1" x14ac:dyDescent="0.2">
      <c r="A10" s="131" t="str">
        <f>Приложение2!A10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0" s="132" t="s">
        <v>35</v>
      </c>
      <c r="C10" s="132" t="s">
        <v>37</v>
      </c>
      <c r="D10" s="137">
        <v>65</v>
      </c>
      <c r="E10" s="137"/>
      <c r="F10" s="137"/>
      <c r="G10" s="137"/>
      <c r="H10" s="132"/>
      <c r="I10" s="135">
        <f t="shared" ref="I10:K12" si="0">I11</f>
        <v>722.5</v>
      </c>
      <c r="J10" s="135">
        <f t="shared" si="0"/>
        <v>538.9</v>
      </c>
      <c r="K10" s="135">
        <f t="shared" si="0"/>
        <v>549.9</v>
      </c>
    </row>
    <row r="11" spans="1:11" x14ac:dyDescent="0.2">
      <c r="A11" s="131" t="s">
        <v>38</v>
      </c>
      <c r="B11" s="132" t="s">
        <v>35</v>
      </c>
      <c r="C11" s="132" t="s">
        <v>37</v>
      </c>
      <c r="D11" s="137">
        <v>65</v>
      </c>
      <c r="E11" s="137">
        <v>1</v>
      </c>
      <c r="F11" s="137"/>
      <c r="G11" s="137"/>
      <c r="H11" s="132"/>
      <c r="I11" s="135">
        <f>I12+I15</f>
        <v>722.5</v>
      </c>
      <c r="J11" s="135">
        <f t="shared" si="0"/>
        <v>538.9</v>
      </c>
      <c r="K11" s="135">
        <f t="shared" si="0"/>
        <v>549.9</v>
      </c>
    </row>
    <row r="12" spans="1:11" ht="32.25" customHeight="1" x14ac:dyDescent="0.2">
      <c r="A12" s="131" t="s">
        <v>39</v>
      </c>
      <c r="B12" s="132" t="s">
        <v>35</v>
      </c>
      <c r="C12" s="132" t="s">
        <v>37</v>
      </c>
      <c r="D12" s="137">
        <v>65</v>
      </c>
      <c r="E12" s="137">
        <v>1</v>
      </c>
      <c r="F12" s="137" t="s">
        <v>61</v>
      </c>
      <c r="G12" s="137" t="s">
        <v>72</v>
      </c>
      <c r="H12" s="132"/>
      <c r="I12" s="135">
        <f t="shared" si="0"/>
        <v>620.5</v>
      </c>
      <c r="J12" s="135">
        <f t="shared" si="0"/>
        <v>538.9</v>
      </c>
      <c r="K12" s="135">
        <f t="shared" si="0"/>
        <v>549.9</v>
      </c>
    </row>
    <row r="13" spans="1:11" ht="76.5" x14ac:dyDescent="0.2">
      <c r="A13" s="131" t="s">
        <v>40</v>
      </c>
      <c r="B13" s="132" t="s">
        <v>35</v>
      </c>
      <c r="C13" s="132" t="s">
        <v>37</v>
      </c>
      <c r="D13" s="137">
        <v>65</v>
      </c>
      <c r="E13" s="137">
        <v>1</v>
      </c>
      <c r="F13" s="137" t="s">
        <v>61</v>
      </c>
      <c r="G13" s="137" t="s">
        <v>72</v>
      </c>
      <c r="H13" s="132" t="s">
        <v>63</v>
      </c>
      <c r="I13" s="135">
        <f>I14</f>
        <v>620.5</v>
      </c>
      <c r="J13" s="135">
        <f>J14</f>
        <v>538.9</v>
      </c>
      <c r="K13" s="135">
        <f>K14</f>
        <v>549.9</v>
      </c>
    </row>
    <row r="14" spans="1:11" ht="30" customHeight="1" x14ac:dyDescent="0.2">
      <c r="A14" s="131" t="s">
        <v>41</v>
      </c>
      <c r="B14" s="132" t="s">
        <v>35</v>
      </c>
      <c r="C14" s="132" t="s">
        <v>37</v>
      </c>
      <c r="D14" s="137">
        <v>65</v>
      </c>
      <c r="E14" s="137">
        <v>1</v>
      </c>
      <c r="F14" s="137" t="s">
        <v>61</v>
      </c>
      <c r="G14" s="137" t="s">
        <v>72</v>
      </c>
      <c r="H14" s="132" t="s">
        <v>64</v>
      </c>
      <c r="I14" s="135">
        <f>Приложение2!J14</f>
        <v>620.5</v>
      </c>
      <c r="J14" s="135">
        <f>Приложение2!K14</f>
        <v>538.9</v>
      </c>
      <c r="K14" s="135">
        <f>Приложение2!L12</f>
        <v>549.9</v>
      </c>
    </row>
    <row r="15" spans="1:11" ht="66" customHeight="1" x14ac:dyDescent="0.2">
      <c r="A15" s="131" t="str">
        <f>Приложение2!A15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132" t="s">
        <v>35</v>
      </c>
      <c r="C15" s="132" t="s">
        <v>37</v>
      </c>
      <c r="D15" s="137" t="s">
        <v>141</v>
      </c>
      <c r="E15" s="137" t="s">
        <v>8</v>
      </c>
      <c r="F15" s="137" t="s">
        <v>61</v>
      </c>
      <c r="G15" s="137" t="s">
        <v>200</v>
      </c>
      <c r="H15" s="132"/>
      <c r="I15" s="135">
        <f>I16</f>
        <v>102</v>
      </c>
      <c r="J15" s="135"/>
      <c r="K15" s="135"/>
    </row>
    <row r="16" spans="1:11" ht="77.25" customHeight="1" x14ac:dyDescent="0.2">
      <c r="A16" s="131" t="str">
        <f>Приложение2!A13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132" t="s">
        <v>35</v>
      </c>
      <c r="C16" s="132" t="s">
        <v>37</v>
      </c>
      <c r="D16" s="137" t="s">
        <v>141</v>
      </c>
      <c r="E16" s="137" t="s">
        <v>8</v>
      </c>
      <c r="F16" s="137" t="s">
        <v>61</v>
      </c>
      <c r="G16" s="137" t="s">
        <v>200</v>
      </c>
      <c r="H16" s="132" t="s">
        <v>63</v>
      </c>
      <c r="I16" s="135">
        <f>I17</f>
        <v>102</v>
      </c>
      <c r="J16" s="135"/>
      <c r="K16" s="135"/>
    </row>
    <row r="17" spans="1:11" ht="26.25" customHeight="1" x14ac:dyDescent="0.2">
      <c r="A17" s="131" t="str">
        <f>Приложение2!A17</f>
        <v>Расходы на выплаты персоналу государственных (муниципальных) органов</v>
      </c>
      <c r="B17" s="132" t="s">
        <v>35</v>
      </c>
      <c r="C17" s="132" t="s">
        <v>37</v>
      </c>
      <c r="D17" s="137" t="s">
        <v>141</v>
      </c>
      <c r="E17" s="137" t="s">
        <v>8</v>
      </c>
      <c r="F17" s="137" t="s">
        <v>61</v>
      </c>
      <c r="G17" s="137" t="s">
        <v>200</v>
      </c>
      <c r="H17" s="132" t="s">
        <v>64</v>
      </c>
      <c r="I17" s="135">
        <f>Приложение2!J17</f>
        <v>102</v>
      </c>
      <c r="J17" s="135"/>
      <c r="K17" s="135"/>
    </row>
    <row r="18" spans="1:11" ht="66" customHeight="1" x14ac:dyDescent="0.2">
      <c r="A18" s="131" t="str">
        <f>Приложение2!A18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8" s="132" t="s">
        <v>35</v>
      </c>
      <c r="C18" s="132" t="s">
        <v>43</v>
      </c>
      <c r="D18" s="137"/>
      <c r="E18" s="137"/>
      <c r="F18" s="137"/>
      <c r="G18" s="137"/>
      <c r="H18" s="132"/>
      <c r="I18" s="135">
        <f>I19+I32</f>
        <v>1056.5</v>
      </c>
      <c r="J18" s="135">
        <f>J19+J32</f>
        <v>546.1</v>
      </c>
      <c r="K18" s="135">
        <f>K19+K32</f>
        <v>585.9</v>
      </c>
    </row>
    <row r="19" spans="1:11" ht="52.5" customHeight="1" x14ac:dyDescent="0.2">
      <c r="A19" s="131" t="str">
        <f>Приложение2!A19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9" s="132" t="s">
        <v>35</v>
      </c>
      <c r="C19" s="132" t="s">
        <v>43</v>
      </c>
      <c r="D19" s="137" t="s">
        <v>141</v>
      </c>
      <c r="E19" s="137"/>
      <c r="F19" s="137"/>
      <c r="G19" s="137"/>
      <c r="H19" s="132"/>
      <c r="I19" s="135">
        <f t="shared" ref="I19:K19" si="1">I20</f>
        <v>1056</v>
      </c>
      <c r="J19" s="135">
        <f t="shared" si="1"/>
        <v>545.6</v>
      </c>
      <c r="K19" s="135">
        <f t="shared" si="1"/>
        <v>585.29999999999995</v>
      </c>
    </row>
    <row r="20" spans="1:11" ht="42" customHeight="1" x14ac:dyDescent="0.2">
      <c r="A20" s="131" t="str">
        <f>Приложение2!A20</f>
        <v>Расходы в рамках обеспечения деятельности Администрации Константиновского сельского поселения</v>
      </c>
      <c r="B20" s="132" t="s">
        <v>35</v>
      </c>
      <c r="C20" s="132" t="s">
        <v>43</v>
      </c>
      <c r="D20" s="137" t="s">
        <v>141</v>
      </c>
      <c r="E20" s="137" t="s">
        <v>9</v>
      </c>
      <c r="F20" s="137"/>
      <c r="G20" s="137"/>
      <c r="H20" s="132"/>
      <c r="I20" s="135">
        <f>I21+I24+I29</f>
        <v>1056</v>
      </c>
      <c r="J20" s="135">
        <f>J24+J21</f>
        <v>545.6</v>
      </c>
      <c r="K20" s="135">
        <f>K24+K21</f>
        <v>585.29999999999995</v>
      </c>
    </row>
    <row r="21" spans="1:11" ht="40.5" customHeight="1" x14ac:dyDescent="0.2">
      <c r="A21" s="131" t="str">
        <f>Приложение2!A21</f>
        <v xml:space="preserve">Расходы на выплаты по оплате труда работников органов местного самоуправления </v>
      </c>
      <c r="B21" s="132" t="s">
        <v>35</v>
      </c>
      <c r="C21" s="132" t="s">
        <v>43</v>
      </c>
      <c r="D21" s="137" t="s">
        <v>141</v>
      </c>
      <c r="E21" s="137" t="s">
        <v>9</v>
      </c>
      <c r="F21" s="137" t="s">
        <v>61</v>
      </c>
      <c r="G21" s="137" t="s">
        <v>175</v>
      </c>
      <c r="H21" s="132"/>
      <c r="I21" s="135">
        <f t="shared" ref="I21:K22" si="2">I22</f>
        <v>434</v>
      </c>
      <c r="J21" s="135">
        <f t="shared" si="2"/>
        <v>406.7</v>
      </c>
      <c r="K21" s="135">
        <f t="shared" si="2"/>
        <v>450</v>
      </c>
    </row>
    <row r="22" spans="1:11" ht="78" customHeight="1" x14ac:dyDescent="0.2">
      <c r="A22" s="131" t="str">
        <f>Приложение2!A22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2" s="132" t="s">
        <v>35</v>
      </c>
      <c r="C22" s="132" t="s">
        <v>43</v>
      </c>
      <c r="D22" s="137" t="s">
        <v>141</v>
      </c>
      <c r="E22" s="137" t="s">
        <v>9</v>
      </c>
      <c r="F22" s="137" t="s">
        <v>61</v>
      </c>
      <c r="G22" s="137" t="s">
        <v>175</v>
      </c>
      <c r="H22" s="132" t="s">
        <v>63</v>
      </c>
      <c r="I22" s="135">
        <f t="shared" si="2"/>
        <v>434</v>
      </c>
      <c r="J22" s="135">
        <f t="shared" si="2"/>
        <v>406.7</v>
      </c>
      <c r="K22" s="135">
        <f t="shared" si="2"/>
        <v>450</v>
      </c>
    </row>
    <row r="23" spans="1:11" ht="25.5" customHeight="1" x14ac:dyDescent="0.2">
      <c r="A23" s="131" t="str">
        <f>Приложение2!A23</f>
        <v>Расходы на выплаты персоналу государственных (муниципальных) органов</v>
      </c>
      <c r="B23" s="132" t="s">
        <v>35</v>
      </c>
      <c r="C23" s="132" t="s">
        <v>43</v>
      </c>
      <c r="D23" s="137" t="s">
        <v>141</v>
      </c>
      <c r="E23" s="137" t="s">
        <v>9</v>
      </c>
      <c r="F23" s="137" t="s">
        <v>61</v>
      </c>
      <c r="G23" s="137" t="s">
        <v>175</v>
      </c>
      <c r="H23" s="132" t="s">
        <v>64</v>
      </c>
      <c r="I23" s="135">
        <f>Приложение2!J23</f>
        <v>434</v>
      </c>
      <c r="J23" s="135">
        <f>Приложение2!K23</f>
        <v>406.7</v>
      </c>
      <c r="K23" s="135">
        <f>Приложение2!L23</f>
        <v>450</v>
      </c>
    </row>
    <row r="24" spans="1:11" ht="26.25" customHeight="1" x14ac:dyDescent="0.2">
      <c r="A24" s="131" t="str">
        <f>Приложение2!A24</f>
        <v>Расходы на обеспечение выполнения функций органов местного самоуправления</v>
      </c>
      <c r="B24" s="132" t="s">
        <v>35</v>
      </c>
      <c r="C24" s="132" t="s">
        <v>43</v>
      </c>
      <c r="D24" s="137">
        <v>65</v>
      </c>
      <c r="E24" s="137">
        <v>2</v>
      </c>
      <c r="F24" s="137" t="s">
        <v>61</v>
      </c>
      <c r="G24" s="137" t="s">
        <v>73</v>
      </c>
      <c r="H24" s="134"/>
      <c r="I24" s="135">
        <f>+I25+I27</f>
        <v>522</v>
      </c>
      <c r="J24" s="135">
        <f>J25+J27</f>
        <v>138.9</v>
      </c>
      <c r="K24" s="135">
        <f>+K25+K27</f>
        <v>135.30000000000001</v>
      </c>
    </row>
    <row r="25" spans="1:11" ht="38.25" x14ac:dyDescent="0.2">
      <c r="A25" s="131" t="s">
        <v>173</v>
      </c>
      <c r="B25" s="132" t="s">
        <v>35</v>
      </c>
      <c r="C25" s="132" t="s">
        <v>43</v>
      </c>
      <c r="D25" s="137">
        <v>65</v>
      </c>
      <c r="E25" s="137">
        <v>2</v>
      </c>
      <c r="F25" s="137" t="s">
        <v>61</v>
      </c>
      <c r="G25" s="137" t="s">
        <v>73</v>
      </c>
      <c r="H25" s="134" t="s">
        <v>65</v>
      </c>
      <c r="I25" s="135">
        <f t="shared" ref="I25:K25" si="3">I26</f>
        <v>520</v>
      </c>
      <c r="J25" s="135">
        <f t="shared" si="3"/>
        <v>136.9</v>
      </c>
      <c r="K25" s="135">
        <f t="shared" si="3"/>
        <v>133.30000000000001</v>
      </c>
    </row>
    <row r="26" spans="1:11" ht="38.25" x14ac:dyDescent="0.2">
      <c r="A26" s="131" t="s">
        <v>44</v>
      </c>
      <c r="B26" s="132" t="s">
        <v>35</v>
      </c>
      <c r="C26" s="132" t="s">
        <v>43</v>
      </c>
      <c r="D26" s="137">
        <v>65</v>
      </c>
      <c r="E26" s="137">
        <v>2</v>
      </c>
      <c r="F26" s="137" t="s">
        <v>61</v>
      </c>
      <c r="G26" s="137" t="s">
        <v>73</v>
      </c>
      <c r="H26" s="134" t="s">
        <v>66</v>
      </c>
      <c r="I26" s="135">
        <f>Приложение2!J26</f>
        <v>520</v>
      </c>
      <c r="J26" s="135">
        <f>Приложение2!K26</f>
        <v>136.9</v>
      </c>
      <c r="K26" s="135">
        <f>Приложение2!L26</f>
        <v>133.30000000000001</v>
      </c>
    </row>
    <row r="27" spans="1:11" x14ac:dyDescent="0.2">
      <c r="A27" s="131" t="s">
        <v>45</v>
      </c>
      <c r="B27" s="132" t="s">
        <v>35</v>
      </c>
      <c r="C27" s="132" t="s">
        <v>43</v>
      </c>
      <c r="D27" s="137">
        <v>65</v>
      </c>
      <c r="E27" s="137">
        <v>2</v>
      </c>
      <c r="F27" s="137" t="s">
        <v>61</v>
      </c>
      <c r="G27" s="137" t="s">
        <v>73</v>
      </c>
      <c r="H27" s="134" t="s">
        <v>67</v>
      </c>
      <c r="I27" s="135">
        <f t="shared" ref="I27" si="4">I28</f>
        <v>2</v>
      </c>
      <c r="J27" s="135">
        <f>J28</f>
        <v>2</v>
      </c>
      <c r="K27" s="135">
        <f>K28</f>
        <v>2</v>
      </c>
    </row>
    <row r="28" spans="1:11" x14ac:dyDescent="0.2">
      <c r="A28" s="131" t="s">
        <v>46</v>
      </c>
      <c r="B28" s="132" t="s">
        <v>35</v>
      </c>
      <c r="C28" s="132" t="s">
        <v>43</v>
      </c>
      <c r="D28" s="137">
        <v>65</v>
      </c>
      <c r="E28" s="137">
        <v>2</v>
      </c>
      <c r="F28" s="137" t="s">
        <v>61</v>
      </c>
      <c r="G28" s="137" t="s">
        <v>73</v>
      </c>
      <c r="H28" s="134" t="s">
        <v>68</v>
      </c>
      <c r="I28" s="135">
        <f>Приложение2!J28</f>
        <v>2</v>
      </c>
      <c r="J28" s="135">
        <f>Приложение2!K28</f>
        <v>2</v>
      </c>
      <c r="K28" s="135">
        <f>Приложение2!L28</f>
        <v>2</v>
      </c>
    </row>
    <row r="29" spans="1:11" ht="64.5" customHeight="1" x14ac:dyDescent="0.2">
      <c r="A29" s="131" t="str">
        <f>Приложение2!A15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132" t="s">
        <v>35</v>
      </c>
      <c r="C29" s="132" t="s">
        <v>43</v>
      </c>
      <c r="D29" s="137" t="s">
        <v>141</v>
      </c>
      <c r="E29" s="137" t="s">
        <v>9</v>
      </c>
      <c r="F29" s="137" t="s">
        <v>61</v>
      </c>
      <c r="G29" s="137" t="s">
        <v>200</v>
      </c>
      <c r="H29" s="134"/>
      <c r="I29" s="135">
        <f>I30</f>
        <v>100</v>
      </c>
      <c r="J29" s="135"/>
      <c r="K29" s="135"/>
    </row>
    <row r="30" spans="1:11" ht="79.5" customHeight="1" x14ac:dyDescent="0.2">
      <c r="A30" s="131" t="str">
        <f>Приложение2!A16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132" t="s">
        <v>35</v>
      </c>
      <c r="C30" s="132" t="s">
        <v>43</v>
      </c>
      <c r="D30" s="137" t="s">
        <v>141</v>
      </c>
      <c r="E30" s="137" t="s">
        <v>9</v>
      </c>
      <c r="F30" s="137" t="s">
        <v>61</v>
      </c>
      <c r="G30" s="137" t="s">
        <v>200</v>
      </c>
      <c r="H30" s="134" t="s">
        <v>63</v>
      </c>
      <c r="I30" s="135">
        <f>I31</f>
        <v>100</v>
      </c>
      <c r="J30" s="135"/>
      <c r="K30" s="135"/>
    </row>
    <row r="31" spans="1:11" ht="28.5" customHeight="1" x14ac:dyDescent="0.2">
      <c r="A31" s="131" t="str">
        <f>Приложение2!A17</f>
        <v>Расходы на выплаты персоналу государственных (муниципальных) органов</v>
      </c>
      <c r="B31" s="132" t="s">
        <v>35</v>
      </c>
      <c r="C31" s="132" t="s">
        <v>43</v>
      </c>
      <c r="D31" s="137" t="s">
        <v>141</v>
      </c>
      <c r="E31" s="137" t="s">
        <v>9</v>
      </c>
      <c r="F31" s="137" t="s">
        <v>61</v>
      </c>
      <c r="G31" s="137" t="s">
        <v>200</v>
      </c>
      <c r="H31" s="134" t="s">
        <v>64</v>
      </c>
      <c r="I31" s="135">
        <f>Приложение2!J31</f>
        <v>100</v>
      </c>
      <c r="J31" s="135"/>
      <c r="K31" s="135"/>
    </row>
    <row r="32" spans="1:11" ht="63.75" x14ac:dyDescent="0.2">
      <c r="A32" s="131" t="s">
        <v>162</v>
      </c>
      <c r="B32" s="132" t="s">
        <v>35</v>
      </c>
      <c r="C32" s="132" t="s">
        <v>43</v>
      </c>
      <c r="D32" s="137">
        <v>89</v>
      </c>
      <c r="E32" s="137"/>
      <c r="F32" s="137"/>
      <c r="G32" s="137"/>
      <c r="H32" s="134"/>
      <c r="I32" s="135">
        <f t="shared" ref="I32:K33" si="5">I33</f>
        <v>0.5</v>
      </c>
      <c r="J32" s="135">
        <f t="shared" si="5"/>
        <v>0.5</v>
      </c>
      <c r="K32" s="135">
        <f t="shared" si="5"/>
        <v>0.6</v>
      </c>
    </row>
    <row r="33" spans="1:11" ht="76.5" x14ac:dyDescent="0.2">
      <c r="A33" s="131" t="s">
        <v>165</v>
      </c>
      <c r="B33" s="132" t="s">
        <v>35</v>
      </c>
      <c r="C33" s="132" t="s">
        <v>43</v>
      </c>
      <c r="D33" s="137">
        <v>89</v>
      </c>
      <c r="E33" s="137">
        <v>1</v>
      </c>
      <c r="F33" s="137"/>
      <c r="G33" s="137"/>
      <c r="H33" s="134"/>
      <c r="I33" s="135">
        <f>I34</f>
        <v>0.5</v>
      </c>
      <c r="J33" s="135">
        <f t="shared" si="5"/>
        <v>0.5</v>
      </c>
      <c r="K33" s="135">
        <f t="shared" si="5"/>
        <v>0.6</v>
      </c>
    </row>
    <row r="34" spans="1:11" ht="114.75" x14ac:dyDescent="0.2">
      <c r="A34" s="131" t="s">
        <v>32</v>
      </c>
      <c r="B34" s="132" t="s">
        <v>35</v>
      </c>
      <c r="C34" s="132" t="s">
        <v>43</v>
      </c>
      <c r="D34" s="137">
        <v>89</v>
      </c>
      <c r="E34" s="137">
        <v>1</v>
      </c>
      <c r="F34" s="137" t="s">
        <v>61</v>
      </c>
      <c r="G34" s="137" t="s">
        <v>74</v>
      </c>
      <c r="H34" s="134"/>
      <c r="I34" s="140">
        <f t="shared" ref="I34:K35" si="6">I35</f>
        <v>0.5</v>
      </c>
      <c r="J34" s="140">
        <f t="shared" si="6"/>
        <v>0.5</v>
      </c>
      <c r="K34" s="140">
        <f t="shared" si="6"/>
        <v>0.6</v>
      </c>
    </row>
    <row r="35" spans="1:11" ht="38.25" x14ac:dyDescent="0.2">
      <c r="A35" s="131" t="s">
        <v>173</v>
      </c>
      <c r="B35" s="132" t="s">
        <v>35</v>
      </c>
      <c r="C35" s="132" t="s">
        <v>43</v>
      </c>
      <c r="D35" s="137">
        <v>89</v>
      </c>
      <c r="E35" s="137">
        <v>1</v>
      </c>
      <c r="F35" s="137" t="s">
        <v>61</v>
      </c>
      <c r="G35" s="137" t="s">
        <v>74</v>
      </c>
      <c r="H35" s="134" t="s">
        <v>65</v>
      </c>
      <c r="I35" s="140">
        <f t="shared" si="6"/>
        <v>0.5</v>
      </c>
      <c r="J35" s="140">
        <f t="shared" si="6"/>
        <v>0.5</v>
      </c>
      <c r="K35" s="140">
        <f t="shared" si="6"/>
        <v>0.6</v>
      </c>
    </row>
    <row r="36" spans="1:11" ht="38.25" x14ac:dyDescent="0.2">
      <c r="A36" s="131" t="s">
        <v>44</v>
      </c>
      <c r="B36" s="132" t="s">
        <v>35</v>
      </c>
      <c r="C36" s="132" t="s">
        <v>43</v>
      </c>
      <c r="D36" s="137">
        <v>89</v>
      </c>
      <c r="E36" s="137">
        <v>1</v>
      </c>
      <c r="F36" s="137" t="s">
        <v>61</v>
      </c>
      <c r="G36" s="137" t="s">
        <v>74</v>
      </c>
      <c r="H36" s="134" t="s">
        <v>66</v>
      </c>
      <c r="I36" s="140">
        <f>Приложение2!J36</f>
        <v>0.5</v>
      </c>
      <c r="J36" s="140">
        <f>Приложение2!K36</f>
        <v>0.5</v>
      </c>
      <c r="K36" s="140">
        <f>Приложение2!L36</f>
        <v>0.6</v>
      </c>
    </row>
    <row r="37" spans="1:11" x14ac:dyDescent="0.2">
      <c r="A37" s="131" t="s">
        <v>48</v>
      </c>
      <c r="B37" s="136" t="s">
        <v>35</v>
      </c>
      <c r="C37" s="136" t="s">
        <v>18</v>
      </c>
      <c r="D37" s="137"/>
      <c r="E37" s="137"/>
      <c r="F37" s="137"/>
      <c r="G37" s="137"/>
      <c r="H37" s="141"/>
      <c r="I37" s="138">
        <f t="shared" ref="I37:K39" si="7">I38</f>
        <v>5</v>
      </c>
      <c r="J37" s="135">
        <f t="shared" si="7"/>
        <v>5</v>
      </c>
      <c r="K37" s="135">
        <f t="shared" si="7"/>
        <v>5</v>
      </c>
    </row>
    <row r="38" spans="1:11" ht="63.75" x14ac:dyDescent="0.2">
      <c r="A38" s="131" t="s">
        <v>166</v>
      </c>
      <c r="B38" s="132" t="s">
        <v>35</v>
      </c>
      <c r="C38" s="132" t="s">
        <v>18</v>
      </c>
      <c r="D38" s="137" t="s">
        <v>75</v>
      </c>
      <c r="E38" s="137"/>
      <c r="F38" s="137"/>
      <c r="G38" s="137"/>
      <c r="H38" s="134"/>
      <c r="I38" s="135">
        <f t="shared" si="7"/>
        <v>5</v>
      </c>
      <c r="J38" s="135">
        <f t="shared" si="7"/>
        <v>5</v>
      </c>
      <c r="K38" s="135">
        <f t="shared" si="7"/>
        <v>5</v>
      </c>
    </row>
    <row r="39" spans="1:11" ht="76.5" x14ac:dyDescent="0.2">
      <c r="A39" s="131" t="s">
        <v>165</v>
      </c>
      <c r="B39" s="132" t="s">
        <v>35</v>
      </c>
      <c r="C39" s="132" t="s">
        <v>18</v>
      </c>
      <c r="D39" s="137" t="s">
        <v>75</v>
      </c>
      <c r="E39" s="137" t="s">
        <v>8</v>
      </c>
      <c r="F39" s="137"/>
      <c r="G39" s="137"/>
      <c r="H39" s="134"/>
      <c r="I39" s="135">
        <f t="shared" si="7"/>
        <v>5</v>
      </c>
      <c r="J39" s="135">
        <f t="shared" si="7"/>
        <v>5</v>
      </c>
      <c r="K39" s="135">
        <f t="shared" si="7"/>
        <v>5</v>
      </c>
    </row>
    <row r="40" spans="1:11" ht="51.75" customHeight="1" x14ac:dyDescent="0.2">
      <c r="A40" s="131" t="str">
        <f>Приложение2!A40</f>
        <v>Резервный фонд администрации Константиновского сельского поселения Ромодановского муниципального района Республики Мордовия</v>
      </c>
      <c r="B40" s="132" t="s">
        <v>35</v>
      </c>
      <c r="C40" s="132" t="s">
        <v>18</v>
      </c>
      <c r="D40" s="137" t="s">
        <v>75</v>
      </c>
      <c r="E40" s="137" t="s">
        <v>8</v>
      </c>
      <c r="F40" s="137" t="s">
        <v>61</v>
      </c>
      <c r="G40" s="137" t="s">
        <v>77</v>
      </c>
      <c r="H40" s="134"/>
      <c r="I40" s="135">
        <f>I42</f>
        <v>5</v>
      </c>
      <c r="J40" s="135">
        <f>J42</f>
        <v>5</v>
      </c>
      <c r="K40" s="135">
        <f>K42</f>
        <v>5</v>
      </c>
    </row>
    <row r="41" spans="1:11" ht="17.25" customHeight="1" x14ac:dyDescent="0.2">
      <c r="A41" s="131" t="s">
        <v>45</v>
      </c>
      <c r="B41" s="132" t="s">
        <v>35</v>
      </c>
      <c r="C41" s="132" t="s">
        <v>18</v>
      </c>
      <c r="D41" s="137" t="s">
        <v>75</v>
      </c>
      <c r="E41" s="137" t="s">
        <v>8</v>
      </c>
      <c r="F41" s="137" t="s">
        <v>61</v>
      </c>
      <c r="G41" s="137" t="s">
        <v>77</v>
      </c>
      <c r="H41" s="134" t="s">
        <v>67</v>
      </c>
      <c r="I41" s="135">
        <f>I42</f>
        <v>5</v>
      </c>
      <c r="J41" s="135">
        <f>J42</f>
        <v>5</v>
      </c>
      <c r="K41" s="135">
        <f>K42</f>
        <v>5</v>
      </c>
    </row>
    <row r="42" spans="1:11" x14ac:dyDescent="0.2">
      <c r="A42" s="131" t="s">
        <v>49</v>
      </c>
      <c r="B42" s="132" t="s">
        <v>35</v>
      </c>
      <c r="C42" s="132" t="s">
        <v>50</v>
      </c>
      <c r="D42" s="137" t="s">
        <v>75</v>
      </c>
      <c r="E42" s="137" t="s">
        <v>8</v>
      </c>
      <c r="F42" s="137" t="s">
        <v>61</v>
      </c>
      <c r="G42" s="137" t="s">
        <v>77</v>
      </c>
      <c r="H42" s="134" t="s">
        <v>69</v>
      </c>
      <c r="I42" s="135">
        <f>Приложение2!J42</f>
        <v>5</v>
      </c>
      <c r="J42" s="135">
        <f>Приложение2!K42</f>
        <v>5</v>
      </c>
      <c r="K42" s="135">
        <f>Приложение2!L42</f>
        <v>5</v>
      </c>
    </row>
    <row r="43" spans="1:11" x14ac:dyDescent="0.2">
      <c r="A43" s="126" t="s">
        <v>118</v>
      </c>
      <c r="B43" s="127" t="s">
        <v>37</v>
      </c>
      <c r="C43" s="132"/>
      <c r="D43" s="137"/>
      <c r="E43" s="137"/>
      <c r="F43" s="137"/>
      <c r="G43" s="137"/>
      <c r="H43" s="134"/>
      <c r="I43" s="135">
        <f>I44</f>
        <v>217.4</v>
      </c>
      <c r="J43" s="135">
        <f t="shared" ref="J43:K43" si="8">J44</f>
        <v>243.8</v>
      </c>
      <c r="K43" s="135">
        <f t="shared" si="8"/>
        <v>311.2</v>
      </c>
    </row>
    <row r="44" spans="1:11" ht="25.5" x14ac:dyDescent="0.2">
      <c r="A44" s="131" t="s">
        <v>174</v>
      </c>
      <c r="B44" s="132" t="s">
        <v>37</v>
      </c>
      <c r="C44" s="132" t="s">
        <v>51</v>
      </c>
      <c r="D44" s="137"/>
      <c r="E44" s="137"/>
      <c r="F44" s="137"/>
      <c r="G44" s="137"/>
      <c r="H44" s="134"/>
      <c r="I44" s="135">
        <f t="shared" ref="I44:K50" si="9">I45</f>
        <v>217.4</v>
      </c>
      <c r="J44" s="135">
        <f t="shared" si="9"/>
        <v>243.8</v>
      </c>
      <c r="K44" s="135">
        <f t="shared" si="9"/>
        <v>311.2</v>
      </c>
    </row>
    <row r="45" spans="1:11" ht="67.5" customHeight="1" x14ac:dyDescent="0.2">
      <c r="A45" s="131" t="str">
        <f>Приложение2!A45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5" s="132" t="s">
        <v>37</v>
      </c>
      <c r="C45" s="132" t="s">
        <v>51</v>
      </c>
      <c r="D45" s="137" t="s">
        <v>75</v>
      </c>
      <c r="E45" s="137"/>
      <c r="F45" s="137"/>
      <c r="G45" s="137"/>
      <c r="H45" s="134"/>
      <c r="I45" s="135">
        <f>I46</f>
        <v>217.4</v>
      </c>
      <c r="J45" s="135">
        <f t="shared" si="9"/>
        <v>243.8</v>
      </c>
      <c r="K45" s="135">
        <f t="shared" si="9"/>
        <v>311.2</v>
      </c>
    </row>
    <row r="46" spans="1:11" ht="76.5" customHeight="1" x14ac:dyDescent="0.2">
      <c r="A46" s="131" t="str">
        <f>A39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46" s="132" t="s">
        <v>37</v>
      </c>
      <c r="C46" s="132" t="s">
        <v>51</v>
      </c>
      <c r="D46" s="137" t="s">
        <v>75</v>
      </c>
      <c r="E46" s="137" t="s">
        <v>8</v>
      </c>
      <c r="F46" s="137"/>
      <c r="G46" s="137"/>
      <c r="H46" s="134"/>
      <c r="I46" s="135">
        <f>I47</f>
        <v>217.4</v>
      </c>
      <c r="J46" s="135">
        <f>J47</f>
        <v>243.8</v>
      </c>
      <c r="K46" s="135">
        <f>K47</f>
        <v>311.2</v>
      </c>
    </row>
    <row r="47" spans="1:11" ht="78.75" customHeight="1" x14ac:dyDescent="0.2">
      <c r="A47" s="131" t="str">
        <f>Приложение2!A47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7" s="132" t="s">
        <v>37</v>
      </c>
      <c r="C47" s="132" t="s">
        <v>51</v>
      </c>
      <c r="D47" s="137" t="s">
        <v>75</v>
      </c>
      <c r="E47" s="137" t="s">
        <v>8</v>
      </c>
      <c r="F47" s="137" t="s">
        <v>61</v>
      </c>
      <c r="G47" s="137" t="s">
        <v>119</v>
      </c>
      <c r="H47" s="134"/>
      <c r="I47" s="135">
        <f>I50+I48</f>
        <v>217.4</v>
      </c>
      <c r="J47" s="135">
        <f t="shared" ref="J47:K47" si="10">J50+J48</f>
        <v>243.8</v>
      </c>
      <c r="K47" s="135">
        <f t="shared" si="10"/>
        <v>311.2</v>
      </c>
    </row>
    <row r="48" spans="1:11" ht="76.5" x14ac:dyDescent="0.2">
      <c r="A48" s="131" t="s">
        <v>40</v>
      </c>
      <c r="B48" s="132" t="s">
        <v>37</v>
      </c>
      <c r="C48" s="132" t="s">
        <v>51</v>
      </c>
      <c r="D48" s="137" t="s">
        <v>75</v>
      </c>
      <c r="E48" s="137" t="s">
        <v>8</v>
      </c>
      <c r="F48" s="137" t="s">
        <v>61</v>
      </c>
      <c r="G48" s="137" t="s">
        <v>119</v>
      </c>
      <c r="H48" s="134" t="s">
        <v>63</v>
      </c>
      <c r="I48" s="135">
        <f>I49</f>
        <v>214.4</v>
      </c>
      <c r="J48" s="135">
        <f t="shared" ref="J48:K48" si="11">J49</f>
        <v>240.8</v>
      </c>
      <c r="K48" s="135">
        <f t="shared" si="11"/>
        <v>308.2</v>
      </c>
    </row>
    <row r="49" spans="1:11" ht="24" customHeight="1" x14ac:dyDescent="0.2">
      <c r="A49" s="131" t="s">
        <v>41</v>
      </c>
      <c r="B49" s="132" t="s">
        <v>37</v>
      </c>
      <c r="C49" s="132" t="s">
        <v>51</v>
      </c>
      <c r="D49" s="137" t="s">
        <v>75</v>
      </c>
      <c r="E49" s="137" t="s">
        <v>8</v>
      </c>
      <c r="F49" s="137" t="s">
        <v>61</v>
      </c>
      <c r="G49" s="137" t="s">
        <v>119</v>
      </c>
      <c r="H49" s="134" t="s">
        <v>64</v>
      </c>
      <c r="I49" s="135">
        <f>Приложение2!J49</f>
        <v>214.4</v>
      </c>
      <c r="J49" s="135">
        <f>Приложение2!K49</f>
        <v>240.8</v>
      </c>
      <c r="K49" s="135">
        <f>Приложение2!L49</f>
        <v>308.2</v>
      </c>
    </row>
    <row r="50" spans="1:11" ht="38.25" x14ac:dyDescent="0.2">
      <c r="A50" s="131" t="s">
        <v>173</v>
      </c>
      <c r="B50" s="132" t="s">
        <v>37</v>
      </c>
      <c r="C50" s="132" t="s">
        <v>51</v>
      </c>
      <c r="D50" s="137" t="s">
        <v>75</v>
      </c>
      <c r="E50" s="137" t="s">
        <v>8</v>
      </c>
      <c r="F50" s="137" t="s">
        <v>61</v>
      </c>
      <c r="G50" s="137" t="s">
        <v>119</v>
      </c>
      <c r="H50" s="134" t="s">
        <v>65</v>
      </c>
      <c r="I50" s="135">
        <f t="shared" ref="I50" si="12">I51</f>
        <v>3</v>
      </c>
      <c r="J50" s="135">
        <f t="shared" si="9"/>
        <v>3</v>
      </c>
      <c r="K50" s="135">
        <f t="shared" si="9"/>
        <v>3</v>
      </c>
    </row>
    <row r="51" spans="1:11" ht="38.25" x14ac:dyDescent="0.2">
      <c r="A51" s="131" t="s">
        <v>44</v>
      </c>
      <c r="B51" s="132" t="s">
        <v>37</v>
      </c>
      <c r="C51" s="132" t="s">
        <v>51</v>
      </c>
      <c r="D51" s="137" t="s">
        <v>75</v>
      </c>
      <c r="E51" s="137" t="s">
        <v>8</v>
      </c>
      <c r="F51" s="137" t="s">
        <v>61</v>
      </c>
      <c r="G51" s="137" t="s">
        <v>119</v>
      </c>
      <c r="H51" s="134" t="s">
        <v>66</v>
      </c>
      <c r="I51" s="135">
        <f>Приложение2!J51</f>
        <v>3</v>
      </c>
      <c r="J51" s="135">
        <f>Приложение2!K51</f>
        <v>3</v>
      </c>
      <c r="K51" s="135">
        <f>Приложение2!L51</f>
        <v>3</v>
      </c>
    </row>
    <row r="52" spans="1:11" x14ac:dyDescent="0.2">
      <c r="A52" s="126" t="s">
        <v>52</v>
      </c>
      <c r="B52" s="127" t="s">
        <v>43</v>
      </c>
      <c r="C52" s="132"/>
      <c r="D52" s="137"/>
      <c r="E52" s="137"/>
      <c r="F52" s="137"/>
      <c r="G52" s="137"/>
      <c r="H52" s="134"/>
      <c r="I52" s="135">
        <f>I53</f>
        <v>528</v>
      </c>
      <c r="J52" s="135">
        <f>J53</f>
        <v>295</v>
      </c>
      <c r="K52" s="135">
        <f>K53</f>
        <v>306</v>
      </c>
    </row>
    <row r="53" spans="1:11" ht="15" customHeight="1" x14ac:dyDescent="0.2">
      <c r="A53" s="131" t="s">
        <v>54</v>
      </c>
      <c r="B53" s="132" t="s">
        <v>43</v>
      </c>
      <c r="C53" s="132" t="s">
        <v>55</v>
      </c>
      <c r="D53" s="137"/>
      <c r="E53" s="137"/>
      <c r="F53" s="137"/>
      <c r="G53" s="137"/>
      <c r="H53" s="134"/>
      <c r="I53" s="135">
        <f t="shared" ref="I53:I56" si="13">I54</f>
        <v>528</v>
      </c>
      <c r="J53" s="135">
        <f t="shared" ref="J53:K53" si="14">J54</f>
        <v>295</v>
      </c>
      <c r="K53" s="135">
        <f t="shared" si="14"/>
        <v>306</v>
      </c>
    </row>
    <row r="54" spans="1:11" ht="67.5" customHeight="1" x14ac:dyDescent="0.2">
      <c r="A54" s="144" t="str">
        <f>Приложение2!A54</f>
        <v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v>
      </c>
      <c r="B54" s="132" t="s">
        <v>43</v>
      </c>
      <c r="C54" s="132" t="s">
        <v>55</v>
      </c>
      <c r="D54" s="137" t="s">
        <v>171</v>
      </c>
      <c r="E54" s="137"/>
      <c r="F54" s="137"/>
      <c r="G54" s="137"/>
      <c r="H54" s="134"/>
      <c r="I54" s="135">
        <f>I55</f>
        <v>528</v>
      </c>
      <c r="J54" s="135">
        <f t="shared" ref="J54:K54" si="15">J55</f>
        <v>295</v>
      </c>
      <c r="K54" s="135">
        <f t="shared" si="15"/>
        <v>306</v>
      </c>
    </row>
    <row r="55" spans="1:11" ht="53.25" customHeight="1" x14ac:dyDescent="0.2">
      <c r="A55" s="144" t="str">
        <f>Приложение2!A55</f>
        <v>Основное мероприятие "Ремонт и содержание дорог в границах поселения, поддержание дорожного полотна в работоспособном состоянии"</v>
      </c>
      <c r="B55" s="132" t="s">
        <v>43</v>
      </c>
      <c r="C55" s="132" t="s">
        <v>55</v>
      </c>
      <c r="D55" s="137" t="s">
        <v>171</v>
      </c>
      <c r="E55" s="137" t="s">
        <v>76</v>
      </c>
      <c r="F55" s="137" t="s">
        <v>35</v>
      </c>
      <c r="G55" s="137"/>
      <c r="H55" s="134"/>
      <c r="I55" s="135">
        <f>I56</f>
        <v>528</v>
      </c>
      <c r="J55" s="135">
        <f>J56</f>
        <v>295</v>
      </c>
      <c r="K55" s="135">
        <f>K56</f>
        <v>306</v>
      </c>
    </row>
    <row r="56" spans="1:11" ht="243" customHeight="1" x14ac:dyDescent="0.2">
      <c r="A56" s="144" t="str">
        <f>Приложение2!A56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6" s="132" t="s">
        <v>43</v>
      </c>
      <c r="C56" s="132" t="s">
        <v>55</v>
      </c>
      <c r="D56" s="137" t="s">
        <v>171</v>
      </c>
      <c r="E56" s="137" t="s">
        <v>76</v>
      </c>
      <c r="F56" s="137" t="s">
        <v>35</v>
      </c>
      <c r="G56" s="137" t="s">
        <v>201</v>
      </c>
      <c r="H56" s="134"/>
      <c r="I56" s="135">
        <f t="shared" si="13"/>
        <v>528</v>
      </c>
      <c r="J56" s="135">
        <f>J57</f>
        <v>295</v>
      </c>
      <c r="K56" s="135">
        <f t="shared" ref="K56" si="16">K57</f>
        <v>306</v>
      </c>
    </row>
    <row r="57" spans="1:11" ht="38.25" customHeight="1" x14ac:dyDescent="0.2">
      <c r="A57" s="131" t="s">
        <v>173</v>
      </c>
      <c r="B57" s="132" t="s">
        <v>43</v>
      </c>
      <c r="C57" s="132" t="s">
        <v>55</v>
      </c>
      <c r="D57" s="137" t="s">
        <v>171</v>
      </c>
      <c r="E57" s="137" t="s">
        <v>76</v>
      </c>
      <c r="F57" s="137" t="s">
        <v>35</v>
      </c>
      <c r="G57" s="137" t="s">
        <v>201</v>
      </c>
      <c r="H57" s="134" t="s">
        <v>65</v>
      </c>
      <c r="I57" s="135">
        <f>I58</f>
        <v>528</v>
      </c>
      <c r="J57" s="135">
        <f>J58</f>
        <v>295</v>
      </c>
      <c r="K57" s="135">
        <f t="shared" ref="K57" si="17">K58</f>
        <v>306</v>
      </c>
    </row>
    <row r="58" spans="1:11" ht="38.25" x14ac:dyDescent="0.2">
      <c r="A58" s="131" t="s">
        <v>44</v>
      </c>
      <c r="B58" s="132" t="s">
        <v>43</v>
      </c>
      <c r="C58" s="132" t="s">
        <v>55</v>
      </c>
      <c r="D58" s="137" t="s">
        <v>171</v>
      </c>
      <c r="E58" s="137" t="s">
        <v>76</v>
      </c>
      <c r="F58" s="137" t="s">
        <v>35</v>
      </c>
      <c r="G58" s="137" t="s">
        <v>201</v>
      </c>
      <c r="H58" s="134" t="s">
        <v>66</v>
      </c>
      <c r="I58" s="135">
        <f>Приложение2!J58</f>
        <v>528</v>
      </c>
      <c r="J58" s="135">
        <f>Приложение2!K58</f>
        <v>295</v>
      </c>
      <c r="K58" s="135">
        <f>Приложение2!L58</f>
        <v>306</v>
      </c>
    </row>
    <row r="59" spans="1:11" ht="18" customHeight="1" x14ac:dyDescent="0.2">
      <c r="A59" s="157" t="s">
        <v>56</v>
      </c>
      <c r="B59" s="143" t="s">
        <v>47</v>
      </c>
      <c r="C59" s="132"/>
      <c r="D59" s="137"/>
      <c r="E59" s="137"/>
      <c r="F59" s="137"/>
      <c r="G59" s="137"/>
      <c r="H59" s="134"/>
      <c r="I59" s="135">
        <f>I66+I60</f>
        <v>2002.8999999999999</v>
      </c>
      <c r="J59" s="135">
        <f t="shared" ref="J59:K59" si="18">J66</f>
        <v>89.2</v>
      </c>
      <c r="K59" s="135">
        <f t="shared" si="18"/>
        <v>35.700000000000003</v>
      </c>
    </row>
    <row r="60" spans="1:11" ht="18" customHeight="1" x14ac:dyDescent="0.2">
      <c r="A60" s="156" t="str">
        <f>Приложение2!A60</f>
        <v>Коммунальное хозяйства</v>
      </c>
      <c r="B60" s="136" t="s">
        <v>47</v>
      </c>
      <c r="C60" s="132" t="s">
        <v>37</v>
      </c>
      <c r="D60" s="137"/>
      <c r="E60" s="137"/>
      <c r="F60" s="137"/>
      <c r="G60" s="137"/>
      <c r="H60" s="134"/>
      <c r="I60" s="135">
        <f>I61</f>
        <v>114.1</v>
      </c>
      <c r="J60" s="135">
        <v>0</v>
      </c>
      <c r="K60" s="135">
        <v>0</v>
      </c>
    </row>
    <row r="61" spans="1:11" ht="66.75" customHeight="1" x14ac:dyDescent="0.2">
      <c r="A61" s="156" t="str">
        <f>Приложение2!A61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61" s="136" t="s">
        <v>47</v>
      </c>
      <c r="C61" s="132" t="s">
        <v>37</v>
      </c>
      <c r="D61" s="137" t="s">
        <v>75</v>
      </c>
      <c r="E61" s="137"/>
      <c r="F61" s="137"/>
      <c r="G61" s="137"/>
      <c r="H61" s="134"/>
      <c r="I61" s="135">
        <f>I62</f>
        <v>114.1</v>
      </c>
      <c r="J61" s="135">
        <v>0</v>
      </c>
      <c r="K61" s="135">
        <v>0</v>
      </c>
    </row>
    <row r="62" spans="1:11" ht="78" customHeight="1" x14ac:dyDescent="0.2">
      <c r="A62" s="156" t="str">
        <f>Приложение2!A62</f>
        <v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62" s="136" t="s">
        <v>47</v>
      </c>
      <c r="C62" s="132" t="s">
        <v>37</v>
      </c>
      <c r="D62" s="137" t="s">
        <v>75</v>
      </c>
      <c r="E62" s="137" t="s">
        <v>8</v>
      </c>
      <c r="F62" s="137"/>
      <c r="G62" s="137"/>
      <c r="H62" s="134"/>
      <c r="I62" s="135">
        <f>I63</f>
        <v>114.1</v>
      </c>
      <c r="J62" s="135">
        <v>0</v>
      </c>
      <c r="K62" s="135">
        <v>0</v>
      </c>
    </row>
    <row r="63" spans="1:11" ht="78" customHeight="1" x14ac:dyDescent="0.2">
      <c r="A63" s="156" t="str">
        <f>Приложение2!A63</f>
        <v>Иные межбюджетные трасфертына осуществление полномочий по организации в границах поселения электро-,газо-и водоснабжения населения,водоотведения в пределахполномочий,установленных законодательством Российской Федерации</v>
      </c>
      <c r="B63" s="136" t="s">
        <v>47</v>
      </c>
      <c r="C63" s="132" t="s">
        <v>37</v>
      </c>
      <c r="D63" s="137" t="s">
        <v>75</v>
      </c>
      <c r="E63" s="137" t="s">
        <v>8</v>
      </c>
      <c r="F63" s="137" t="s">
        <v>61</v>
      </c>
      <c r="G63" s="137" t="s">
        <v>224</v>
      </c>
      <c r="H63" s="134"/>
      <c r="I63" s="135">
        <f>I64</f>
        <v>114.1</v>
      </c>
      <c r="J63" s="135">
        <v>0</v>
      </c>
      <c r="K63" s="135">
        <v>0</v>
      </c>
    </row>
    <row r="64" spans="1:11" ht="42.75" customHeight="1" x14ac:dyDescent="0.2">
      <c r="A64" s="156" t="str">
        <f>Приложение2!A64</f>
        <v>Закупка товаров, работ и услуг для обеспечения государственных (муниципальных) нужд</v>
      </c>
      <c r="B64" s="136" t="s">
        <v>47</v>
      </c>
      <c r="C64" s="132" t="s">
        <v>37</v>
      </c>
      <c r="D64" s="137" t="s">
        <v>75</v>
      </c>
      <c r="E64" s="137" t="s">
        <v>8</v>
      </c>
      <c r="F64" s="137" t="s">
        <v>61</v>
      </c>
      <c r="G64" s="137" t="s">
        <v>224</v>
      </c>
      <c r="H64" s="134" t="s">
        <v>65</v>
      </c>
      <c r="I64" s="135">
        <f>I65</f>
        <v>114.1</v>
      </c>
      <c r="J64" s="135">
        <v>0</v>
      </c>
      <c r="K64" s="135">
        <v>0</v>
      </c>
    </row>
    <row r="65" spans="1:11" ht="42" customHeight="1" x14ac:dyDescent="0.2">
      <c r="A65" s="156" t="str">
        <f>Приложение2!A65</f>
        <v>Иные закупки товаров, работ и услуг для обеспечения государственных (муниципальных) нужд</v>
      </c>
      <c r="B65" s="136" t="s">
        <v>47</v>
      </c>
      <c r="C65" s="132" t="s">
        <v>37</v>
      </c>
      <c r="D65" s="137" t="s">
        <v>75</v>
      </c>
      <c r="E65" s="137" t="s">
        <v>8</v>
      </c>
      <c r="F65" s="137" t="s">
        <v>61</v>
      </c>
      <c r="G65" s="137" t="s">
        <v>224</v>
      </c>
      <c r="H65" s="134" t="s">
        <v>66</v>
      </c>
      <c r="I65" s="135">
        <f>Приложение2!J65</f>
        <v>114.1</v>
      </c>
      <c r="J65" s="135">
        <v>0</v>
      </c>
      <c r="K65" s="135">
        <v>0</v>
      </c>
    </row>
    <row r="66" spans="1:11" x14ac:dyDescent="0.2">
      <c r="A66" s="146" t="s">
        <v>62</v>
      </c>
      <c r="B66" s="132" t="s">
        <v>47</v>
      </c>
      <c r="C66" s="132" t="s">
        <v>51</v>
      </c>
      <c r="D66" s="137"/>
      <c r="E66" s="137"/>
      <c r="F66" s="137"/>
      <c r="G66" s="137"/>
      <c r="H66" s="132"/>
      <c r="I66" s="135">
        <f>I67+I78+I72</f>
        <v>1888.8</v>
      </c>
      <c r="J66" s="135">
        <f t="shared" ref="I66:K68" si="19">J67</f>
        <v>89.2</v>
      </c>
      <c r="K66" s="135">
        <f t="shared" si="19"/>
        <v>35.700000000000003</v>
      </c>
    </row>
    <row r="67" spans="1:11" ht="66.75" customHeight="1" x14ac:dyDescent="0.2">
      <c r="A67" s="146" t="str">
        <f>Приложение2!A67</f>
        <v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v>
      </c>
      <c r="B67" s="132" t="s">
        <v>47</v>
      </c>
      <c r="C67" s="132" t="s">
        <v>51</v>
      </c>
      <c r="D67" s="137" t="s">
        <v>17</v>
      </c>
      <c r="E67" s="137"/>
      <c r="F67" s="137"/>
      <c r="G67" s="137"/>
      <c r="H67" s="132"/>
      <c r="I67" s="135">
        <f t="shared" si="19"/>
        <v>0</v>
      </c>
      <c r="J67" s="135">
        <f t="shared" si="19"/>
        <v>89.2</v>
      </c>
      <c r="K67" s="135">
        <f t="shared" si="19"/>
        <v>35.700000000000003</v>
      </c>
    </row>
    <row r="68" spans="1:11" ht="25.5" x14ac:dyDescent="0.2">
      <c r="A68" s="147" t="s">
        <v>139</v>
      </c>
      <c r="B68" s="132" t="s">
        <v>47</v>
      </c>
      <c r="C68" s="132" t="s">
        <v>51</v>
      </c>
      <c r="D68" s="137" t="s">
        <v>17</v>
      </c>
      <c r="E68" s="137" t="s">
        <v>76</v>
      </c>
      <c r="F68" s="137" t="s">
        <v>138</v>
      </c>
      <c r="G68" s="137"/>
      <c r="H68" s="132"/>
      <c r="I68" s="135">
        <f t="shared" si="19"/>
        <v>0</v>
      </c>
      <c r="J68" s="135">
        <f t="shared" si="19"/>
        <v>89.2</v>
      </c>
      <c r="K68" s="135">
        <f t="shared" si="19"/>
        <v>35.700000000000003</v>
      </c>
    </row>
    <row r="69" spans="1:11" ht="25.5" customHeight="1" x14ac:dyDescent="0.2">
      <c r="A69" s="146" t="str">
        <f>Приложение2!A73</f>
        <v>Подпрограмма "Благоустпройство сельских территорий"</v>
      </c>
      <c r="B69" s="132" t="s">
        <v>47</v>
      </c>
      <c r="C69" s="132" t="s">
        <v>51</v>
      </c>
      <c r="D69" s="137" t="s">
        <v>17</v>
      </c>
      <c r="E69" s="137" t="s">
        <v>76</v>
      </c>
      <c r="F69" s="137" t="s">
        <v>138</v>
      </c>
      <c r="G69" s="137" t="s">
        <v>120</v>
      </c>
      <c r="H69" s="132"/>
      <c r="I69" s="135">
        <f t="shared" ref="I69:K70" si="20">I70</f>
        <v>0</v>
      </c>
      <c r="J69" s="135">
        <f t="shared" si="20"/>
        <v>89.2</v>
      </c>
      <c r="K69" s="135">
        <f t="shared" si="20"/>
        <v>35.700000000000003</v>
      </c>
    </row>
    <row r="70" spans="1:11" ht="38.25" x14ac:dyDescent="0.2">
      <c r="A70" s="131" t="s">
        <v>173</v>
      </c>
      <c r="B70" s="132" t="s">
        <v>47</v>
      </c>
      <c r="C70" s="132" t="s">
        <v>51</v>
      </c>
      <c r="D70" s="137" t="s">
        <v>17</v>
      </c>
      <c r="E70" s="137" t="s">
        <v>76</v>
      </c>
      <c r="F70" s="137" t="s">
        <v>138</v>
      </c>
      <c r="G70" s="137" t="s">
        <v>120</v>
      </c>
      <c r="H70" s="132" t="s">
        <v>65</v>
      </c>
      <c r="I70" s="135">
        <f t="shared" si="20"/>
        <v>0</v>
      </c>
      <c r="J70" s="135">
        <f t="shared" si="20"/>
        <v>89.2</v>
      </c>
      <c r="K70" s="135">
        <f t="shared" si="20"/>
        <v>35.700000000000003</v>
      </c>
    </row>
    <row r="71" spans="1:11" ht="38.25" x14ac:dyDescent="0.2">
      <c r="A71" s="131" t="s">
        <v>44</v>
      </c>
      <c r="B71" s="132" t="s">
        <v>47</v>
      </c>
      <c r="C71" s="132" t="s">
        <v>51</v>
      </c>
      <c r="D71" s="137" t="s">
        <v>17</v>
      </c>
      <c r="E71" s="137" t="s">
        <v>76</v>
      </c>
      <c r="F71" s="137" t="s">
        <v>138</v>
      </c>
      <c r="G71" s="137" t="s">
        <v>120</v>
      </c>
      <c r="H71" s="132" t="s">
        <v>66</v>
      </c>
      <c r="I71" s="135">
        <v>0</v>
      </c>
      <c r="J71" s="135">
        <v>89.2</v>
      </c>
      <c r="K71" s="135">
        <v>35.700000000000003</v>
      </c>
    </row>
    <row r="72" spans="1:11" ht="66.75" customHeight="1" x14ac:dyDescent="0.2">
      <c r="A72" s="131" t="str">
        <f>Приложение2!A72</f>
        <v xml:space="preserve">Муниципальная программа Константиновского сельского поселения Ромодановского муниципального района Республики Мордовия"Комплексное развитие сельских территорий" </v>
      </c>
      <c r="B72" s="132" t="s">
        <v>47</v>
      </c>
      <c r="C72" s="132" t="s">
        <v>51</v>
      </c>
      <c r="D72" s="137" t="s">
        <v>227</v>
      </c>
      <c r="E72" s="137"/>
      <c r="F72" s="137"/>
      <c r="G72" s="137"/>
      <c r="H72" s="132"/>
      <c r="I72" s="135">
        <f>I73</f>
        <v>483.8</v>
      </c>
      <c r="J72" s="135">
        <v>0</v>
      </c>
      <c r="K72" s="135">
        <v>0</v>
      </c>
    </row>
    <row r="73" spans="1:11" ht="26.25" customHeight="1" x14ac:dyDescent="0.2">
      <c r="A73" s="131" t="str">
        <f>Приложение2!A73</f>
        <v>Подпрограмма "Благоустпройство сельских территорий"</v>
      </c>
      <c r="B73" s="132" t="s">
        <v>47</v>
      </c>
      <c r="C73" s="132" t="s">
        <v>51</v>
      </c>
      <c r="D73" s="137" t="s">
        <v>227</v>
      </c>
      <c r="E73" s="137" t="s">
        <v>8</v>
      </c>
      <c r="F73" s="137"/>
      <c r="G73" s="137"/>
      <c r="H73" s="132"/>
      <c r="I73" s="135">
        <f>I74</f>
        <v>483.8</v>
      </c>
      <c r="J73" s="135">
        <v>0</v>
      </c>
      <c r="K73" s="135">
        <v>0</v>
      </c>
    </row>
    <row r="74" spans="1:11" ht="42.75" customHeight="1" x14ac:dyDescent="0.2">
      <c r="A74" s="131" t="str">
        <f>Приложение2!A74</f>
        <v>Программа создание комфортной среды для проживания граждан,а также развитие эффективной транспортой инфраструкуры.</v>
      </c>
      <c r="B74" s="132" t="s">
        <v>47</v>
      </c>
      <c r="C74" s="132" t="s">
        <v>51</v>
      </c>
      <c r="D74" s="137" t="s">
        <v>227</v>
      </c>
      <c r="E74" s="137" t="s">
        <v>8</v>
      </c>
      <c r="F74" s="137" t="s">
        <v>35</v>
      </c>
      <c r="G74" s="137"/>
      <c r="H74" s="132"/>
      <c r="I74" s="135">
        <f>I75</f>
        <v>483.8</v>
      </c>
      <c r="J74" s="135">
        <v>0</v>
      </c>
      <c r="K74" s="135">
        <v>0</v>
      </c>
    </row>
    <row r="75" spans="1:11" ht="80.25" customHeight="1" x14ac:dyDescent="0.2">
      <c r="A75" s="131" t="str">
        <f>Приложение2!A75</f>
        <v xml:space="preserve">Благоустройство территорий муниципального образрвания (в части изготовления,установки,капитального ремонта и ремонта памятников воинам,погибшим в годы великой Отечественной  войны 1941-1945 годов) </v>
      </c>
      <c r="B75" s="132" t="s">
        <v>47</v>
      </c>
      <c r="C75" s="132" t="s">
        <v>51</v>
      </c>
      <c r="D75" s="137" t="s">
        <v>227</v>
      </c>
      <c r="E75" s="137" t="s">
        <v>8</v>
      </c>
      <c r="F75" s="137" t="s">
        <v>35</v>
      </c>
      <c r="G75" s="137" t="s">
        <v>228</v>
      </c>
      <c r="H75" s="132"/>
      <c r="I75" s="135">
        <f>I76</f>
        <v>483.8</v>
      </c>
      <c r="J75" s="135">
        <v>0</v>
      </c>
      <c r="K75" s="135">
        <v>0</v>
      </c>
    </row>
    <row r="76" spans="1:11" ht="39.75" customHeight="1" x14ac:dyDescent="0.2">
      <c r="A76" s="131" t="str">
        <f>Приложение2!A76</f>
        <v>Закупка товаров, работ и услуг для обеспечения государственных (муниципальных) нужд</v>
      </c>
      <c r="B76" s="132" t="s">
        <v>47</v>
      </c>
      <c r="C76" s="132" t="s">
        <v>51</v>
      </c>
      <c r="D76" s="137" t="s">
        <v>227</v>
      </c>
      <c r="E76" s="137" t="s">
        <v>8</v>
      </c>
      <c r="F76" s="137" t="s">
        <v>35</v>
      </c>
      <c r="G76" s="137" t="s">
        <v>228</v>
      </c>
      <c r="H76" s="132" t="s">
        <v>65</v>
      </c>
      <c r="I76" s="135">
        <f>I77</f>
        <v>483.8</v>
      </c>
      <c r="J76" s="135">
        <v>0</v>
      </c>
      <c r="K76" s="135">
        <v>0</v>
      </c>
    </row>
    <row r="77" spans="1:11" ht="40.5" customHeight="1" x14ac:dyDescent="0.2">
      <c r="A77" s="131" t="str">
        <f>Приложение2!A77</f>
        <v>Иные закупки товаров, работ и услуг для обеспечения государственных (муниципальных) нужд</v>
      </c>
      <c r="B77" s="132" t="s">
        <v>47</v>
      </c>
      <c r="C77" s="132" t="s">
        <v>51</v>
      </c>
      <c r="D77" s="137" t="s">
        <v>227</v>
      </c>
      <c r="E77" s="137" t="s">
        <v>8</v>
      </c>
      <c r="F77" s="137" t="s">
        <v>35</v>
      </c>
      <c r="G77" s="137" t="s">
        <v>228</v>
      </c>
      <c r="H77" s="132" t="s">
        <v>66</v>
      </c>
      <c r="I77" s="135">
        <f>Приложение2!J77</f>
        <v>483.8</v>
      </c>
      <c r="J77" s="135">
        <v>0</v>
      </c>
      <c r="K77" s="135">
        <v>0</v>
      </c>
    </row>
    <row r="78" spans="1:11" ht="63.75" customHeight="1" x14ac:dyDescent="0.2">
      <c r="A78" s="131" t="str">
        <f>Приложение2!A78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78" s="132" t="s">
        <v>47</v>
      </c>
      <c r="C78" s="132" t="s">
        <v>51</v>
      </c>
      <c r="D78" s="137" t="s">
        <v>75</v>
      </c>
      <c r="E78" s="137"/>
      <c r="F78" s="137"/>
      <c r="G78" s="137"/>
      <c r="H78" s="132"/>
      <c r="I78" s="135">
        <f>I79+I83</f>
        <v>1405</v>
      </c>
      <c r="J78" s="135"/>
      <c r="K78" s="135"/>
    </row>
    <row r="79" spans="1:11" ht="79.5" customHeight="1" x14ac:dyDescent="0.2">
      <c r="A79" s="131" t="str">
        <f>Приложение2!A79</f>
        <v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79" s="132" t="s">
        <v>47</v>
      </c>
      <c r="C79" s="132" t="s">
        <v>51</v>
      </c>
      <c r="D79" s="137" t="s">
        <v>75</v>
      </c>
      <c r="E79" s="137" t="s">
        <v>8</v>
      </c>
      <c r="F79" s="137"/>
      <c r="G79" s="137"/>
      <c r="H79" s="132"/>
      <c r="I79" s="135">
        <f>I80</f>
        <v>281</v>
      </c>
      <c r="J79" s="135"/>
      <c r="K79" s="135"/>
    </row>
    <row r="80" spans="1:11" ht="27" customHeight="1" x14ac:dyDescent="0.2">
      <c r="A80" s="131" t="str">
        <f>Приложение2!A80</f>
        <v>Организация и содержание мест захоронения</v>
      </c>
      <c r="B80" s="132" t="s">
        <v>47</v>
      </c>
      <c r="C80" s="132" t="s">
        <v>51</v>
      </c>
      <c r="D80" s="137" t="s">
        <v>75</v>
      </c>
      <c r="E80" s="137" t="s">
        <v>8</v>
      </c>
      <c r="F80" s="137" t="s">
        <v>61</v>
      </c>
      <c r="G80" s="137" t="s">
        <v>218</v>
      </c>
      <c r="H80" s="132"/>
      <c r="I80" s="135">
        <f>I81</f>
        <v>281</v>
      </c>
      <c r="J80" s="135"/>
      <c r="K80" s="135"/>
    </row>
    <row r="81" spans="1:11" ht="39" customHeight="1" x14ac:dyDescent="0.2">
      <c r="A81" s="131" t="str">
        <f>Приложение2!A81</f>
        <v>Закупка товаров, работ и услуг для обеспечения государственных (муниципальных) нужд</v>
      </c>
      <c r="B81" s="132" t="s">
        <v>47</v>
      </c>
      <c r="C81" s="132" t="s">
        <v>51</v>
      </c>
      <c r="D81" s="137" t="s">
        <v>75</v>
      </c>
      <c r="E81" s="137" t="s">
        <v>8</v>
      </c>
      <c r="F81" s="137" t="s">
        <v>61</v>
      </c>
      <c r="G81" s="137" t="s">
        <v>218</v>
      </c>
      <c r="H81" s="132" t="s">
        <v>65</v>
      </c>
      <c r="I81" s="135">
        <f>I82</f>
        <v>281</v>
      </c>
      <c r="J81" s="135"/>
      <c r="K81" s="135"/>
    </row>
    <row r="82" spans="1:11" ht="42" customHeight="1" x14ac:dyDescent="0.2">
      <c r="A82" s="131" t="str">
        <f>Приложение2!A77</f>
        <v>Иные закупки товаров, работ и услуг для обеспечения государственных (муниципальных) нужд</v>
      </c>
      <c r="B82" s="132" t="s">
        <v>47</v>
      </c>
      <c r="C82" s="132" t="s">
        <v>51</v>
      </c>
      <c r="D82" s="137" t="s">
        <v>75</v>
      </c>
      <c r="E82" s="137" t="s">
        <v>8</v>
      </c>
      <c r="F82" s="137" t="s">
        <v>61</v>
      </c>
      <c r="G82" s="137" t="s">
        <v>218</v>
      </c>
      <c r="H82" s="132" t="s">
        <v>66</v>
      </c>
      <c r="I82" s="135">
        <f>Приложение2!J81</f>
        <v>281</v>
      </c>
      <c r="J82" s="135"/>
      <c r="K82" s="135"/>
    </row>
    <row r="83" spans="1:11" ht="42" customHeight="1" x14ac:dyDescent="0.2">
      <c r="A83" s="131" t="str">
        <f>Приложение2!A83</f>
        <v>Решение вопросов местного значения,осуществляемое с провлечением средств самообложения граждан</v>
      </c>
      <c r="B83" s="132" t="s">
        <v>47</v>
      </c>
      <c r="C83" s="132" t="s">
        <v>51</v>
      </c>
      <c r="D83" s="137" t="s">
        <v>75</v>
      </c>
      <c r="E83" s="137" t="s">
        <v>8</v>
      </c>
      <c r="F83" s="137" t="s">
        <v>61</v>
      </c>
      <c r="G83" s="137" t="s">
        <v>233</v>
      </c>
      <c r="H83" s="132"/>
      <c r="I83" s="135">
        <f>I84</f>
        <v>1124</v>
      </c>
      <c r="J83" s="135"/>
      <c r="K83" s="135"/>
    </row>
    <row r="84" spans="1:11" ht="42" customHeight="1" x14ac:dyDescent="0.2">
      <c r="A84" s="131" t="str">
        <f>A81</f>
        <v>Закупка товаров, работ и услуг для обеспечения государственных (муниципальных) нужд</v>
      </c>
      <c r="B84" s="132" t="s">
        <v>47</v>
      </c>
      <c r="C84" s="132" t="s">
        <v>51</v>
      </c>
      <c r="D84" s="137" t="s">
        <v>75</v>
      </c>
      <c r="E84" s="137" t="s">
        <v>8</v>
      </c>
      <c r="F84" s="137" t="s">
        <v>61</v>
      </c>
      <c r="G84" s="137" t="s">
        <v>233</v>
      </c>
      <c r="H84" s="132" t="s">
        <v>65</v>
      </c>
      <c r="I84" s="135">
        <f>I85</f>
        <v>1124</v>
      </c>
      <c r="J84" s="135"/>
      <c r="K84" s="135"/>
    </row>
    <row r="85" spans="1:11" ht="42" customHeight="1" x14ac:dyDescent="0.2">
      <c r="A85" s="131" t="str">
        <f>A82</f>
        <v>Иные закупки товаров, работ и услуг для обеспечения государственных (муниципальных) нужд</v>
      </c>
      <c r="B85" s="132" t="s">
        <v>47</v>
      </c>
      <c r="C85" s="132" t="s">
        <v>51</v>
      </c>
      <c r="D85" s="137" t="s">
        <v>75</v>
      </c>
      <c r="E85" s="137" t="s">
        <v>8</v>
      </c>
      <c r="F85" s="137" t="s">
        <v>61</v>
      </c>
      <c r="G85" s="137" t="s">
        <v>233</v>
      </c>
      <c r="H85" s="132" t="s">
        <v>66</v>
      </c>
      <c r="I85" s="135">
        <f>Приложение2!J85</f>
        <v>1124</v>
      </c>
      <c r="J85" s="135"/>
      <c r="K85" s="135"/>
    </row>
    <row r="86" spans="1:11" x14ac:dyDescent="0.2">
      <c r="A86" s="126" t="s">
        <v>57</v>
      </c>
      <c r="B86" s="127" t="s">
        <v>17</v>
      </c>
      <c r="C86" s="132"/>
      <c r="D86" s="137"/>
      <c r="E86" s="137"/>
      <c r="F86" s="137"/>
      <c r="G86" s="137"/>
      <c r="H86" s="134"/>
      <c r="I86" s="135">
        <f t="shared" ref="I86:K91" si="21">I87</f>
        <v>55.3</v>
      </c>
      <c r="J86" s="138">
        <f t="shared" si="21"/>
        <v>55.3</v>
      </c>
      <c r="K86" s="135">
        <f t="shared" si="21"/>
        <v>55.3</v>
      </c>
    </row>
    <row r="87" spans="1:11" x14ac:dyDescent="0.2">
      <c r="A87" s="131" t="s">
        <v>58</v>
      </c>
      <c r="B87" s="132" t="s">
        <v>17</v>
      </c>
      <c r="C87" s="132" t="s">
        <v>35</v>
      </c>
      <c r="D87" s="137"/>
      <c r="E87" s="137"/>
      <c r="F87" s="137"/>
      <c r="G87" s="137"/>
      <c r="H87" s="134"/>
      <c r="I87" s="135">
        <f t="shared" si="21"/>
        <v>55.3</v>
      </c>
      <c r="J87" s="135">
        <f t="shared" si="21"/>
        <v>55.3</v>
      </c>
      <c r="K87" s="135">
        <f t="shared" si="21"/>
        <v>55.3</v>
      </c>
    </row>
    <row r="88" spans="1:11" ht="63.75" x14ac:dyDescent="0.2">
      <c r="A88" s="131" t="s">
        <v>167</v>
      </c>
      <c r="B88" s="132" t="s">
        <v>17</v>
      </c>
      <c r="C88" s="132" t="s">
        <v>35</v>
      </c>
      <c r="D88" s="137" t="s">
        <v>75</v>
      </c>
      <c r="E88" s="137"/>
      <c r="F88" s="137"/>
      <c r="G88" s="137"/>
      <c r="H88" s="134"/>
      <c r="I88" s="135">
        <f t="shared" si="21"/>
        <v>55.3</v>
      </c>
      <c r="J88" s="135">
        <f t="shared" si="21"/>
        <v>55.3</v>
      </c>
      <c r="K88" s="135">
        <f t="shared" si="21"/>
        <v>55.3</v>
      </c>
    </row>
    <row r="89" spans="1:11" ht="76.5" x14ac:dyDescent="0.2">
      <c r="A89" s="131" t="s">
        <v>168</v>
      </c>
      <c r="B89" s="132" t="s">
        <v>17</v>
      </c>
      <c r="C89" s="132" t="s">
        <v>35</v>
      </c>
      <c r="D89" s="137" t="s">
        <v>75</v>
      </c>
      <c r="E89" s="137" t="s">
        <v>8</v>
      </c>
      <c r="F89" s="137"/>
      <c r="G89" s="137"/>
      <c r="H89" s="134"/>
      <c r="I89" s="135">
        <f>I90</f>
        <v>55.3</v>
      </c>
      <c r="J89" s="135">
        <f>J90</f>
        <v>55.3</v>
      </c>
      <c r="K89" s="135">
        <f>K90</f>
        <v>55.3</v>
      </c>
    </row>
    <row r="90" spans="1:11" ht="25.5" x14ac:dyDescent="0.2">
      <c r="A90" s="131" t="s">
        <v>59</v>
      </c>
      <c r="B90" s="132" t="s">
        <v>17</v>
      </c>
      <c r="C90" s="132" t="s">
        <v>35</v>
      </c>
      <c r="D90" s="137" t="s">
        <v>75</v>
      </c>
      <c r="E90" s="137" t="s">
        <v>8</v>
      </c>
      <c r="F90" s="137" t="s">
        <v>61</v>
      </c>
      <c r="G90" s="137" t="s">
        <v>78</v>
      </c>
      <c r="H90" s="134"/>
      <c r="I90" s="135">
        <f t="shared" si="21"/>
        <v>55.3</v>
      </c>
      <c r="J90" s="135">
        <f t="shared" si="21"/>
        <v>55.3</v>
      </c>
      <c r="K90" s="135">
        <f t="shared" si="21"/>
        <v>55.3</v>
      </c>
    </row>
    <row r="91" spans="1:11" ht="25.5" x14ac:dyDescent="0.2">
      <c r="A91" s="131" t="s">
        <v>53</v>
      </c>
      <c r="B91" s="132" t="s">
        <v>17</v>
      </c>
      <c r="C91" s="132" t="s">
        <v>35</v>
      </c>
      <c r="D91" s="137" t="s">
        <v>75</v>
      </c>
      <c r="E91" s="137" t="s">
        <v>8</v>
      </c>
      <c r="F91" s="137" t="s">
        <v>61</v>
      </c>
      <c r="G91" s="137" t="s">
        <v>78</v>
      </c>
      <c r="H91" s="134" t="s">
        <v>70</v>
      </c>
      <c r="I91" s="135">
        <f>I92</f>
        <v>55.3</v>
      </c>
      <c r="J91" s="135">
        <f t="shared" si="21"/>
        <v>55.3</v>
      </c>
      <c r="K91" s="135">
        <f t="shared" si="21"/>
        <v>55.3</v>
      </c>
    </row>
    <row r="92" spans="1:11" ht="25.5" x14ac:dyDescent="0.2">
      <c r="A92" s="131" t="s">
        <v>60</v>
      </c>
      <c r="B92" s="132" t="s">
        <v>17</v>
      </c>
      <c r="C92" s="132" t="s">
        <v>35</v>
      </c>
      <c r="D92" s="137" t="s">
        <v>75</v>
      </c>
      <c r="E92" s="137" t="s">
        <v>8</v>
      </c>
      <c r="F92" s="137" t="s">
        <v>61</v>
      </c>
      <c r="G92" s="137" t="s">
        <v>78</v>
      </c>
      <c r="H92" s="134" t="s">
        <v>71</v>
      </c>
      <c r="I92" s="135">
        <f>Приложение2!J92</f>
        <v>55.3</v>
      </c>
      <c r="J92" s="135">
        <f>Приложение2!K92</f>
        <v>55.3</v>
      </c>
      <c r="K92" s="135">
        <f>Приложение2!L92</f>
        <v>55.3</v>
      </c>
    </row>
    <row r="93" spans="1:11" ht="30" customHeight="1" x14ac:dyDescent="0.2">
      <c r="A93" s="131" t="str">
        <f>Приложение2!A93</f>
        <v>Обслуживание государственного (муниципального)долга</v>
      </c>
      <c r="B93" s="132" t="s">
        <v>171</v>
      </c>
      <c r="C93" s="132"/>
      <c r="D93" s="137"/>
      <c r="E93" s="137"/>
      <c r="F93" s="137"/>
      <c r="G93" s="137"/>
      <c r="H93" s="134"/>
      <c r="I93" s="135">
        <f t="shared" ref="I93:K98" si="22">I94</f>
        <v>1.2</v>
      </c>
      <c r="J93" s="135">
        <f t="shared" si="22"/>
        <v>1.1000000000000001</v>
      </c>
      <c r="K93" s="135">
        <f t="shared" si="22"/>
        <v>1</v>
      </c>
    </row>
    <row r="94" spans="1:11" ht="33.75" customHeight="1" x14ac:dyDescent="0.2">
      <c r="A94" s="131" t="str">
        <f>Приложение2!A94</f>
        <v>Обслуживание государственного (муниципального) внутреннего долга</v>
      </c>
      <c r="B94" s="132" t="s">
        <v>171</v>
      </c>
      <c r="C94" s="132" t="s">
        <v>35</v>
      </c>
      <c r="D94" s="137"/>
      <c r="E94" s="137"/>
      <c r="F94" s="137"/>
      <c r="G94" s="137"/>
      <c r="H94" s="134"/>
      <c r="I94" s="135">
        <f t="shared" si="22"/>
        <v>1.2</v>
      </c>
      <c r="J94" s="135">
        <f t="shared" si="22"/>
        <v>1.1000000000000001</v>
      </c>
      <c r="K94" s="135">
        <f t="shared" si="22"/>
        <v>1</v>
      </c>
    </row>
    <row r="95" spans="1:11" ht="63.75" customHeight="1" x14ac:dyDescent="0.2">
      <c r="A95" s="131" t="str">
        <f>Приложение2!A95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95" s="132" t="s">
        <v>171</v>
      </c>
      <c r="C95" s="132" t="s">
        <v>35</v>
      </c>
      <c r="D95" s="137" t="s">
        <v>75</v>
      </c>
      <c r="E95" s="137"/>
      <c r="F95" s="137"/>
      <c r="G95" s="137"/>
      <c r="H95" s="134"/>
      <c r="I95" s="135">
        <f t="shared" si="22"/>
        <v>1.2</v>
      </c>
      <c r="J95" s="135">
        <f t="shared" si="22"/>
        <v>1.1000000000000001</v>
      </c>
      <c r="K95" s="135">
        <f t="shared" si="22"/>
        <v>1</v>
      </c>
    </row>
    <row r="96" spans="1:11" ht="76.5" customHeight="1" x14ac:dyDescent="0.2">
      <c r="A96" s="131" t="str">
        <f>Приложение2!A96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96" s="132" t="s">
        <v>171</v>
      </c>
      <c r="C96" s="132" t="s">
        <v>35</v>
      </c>
      <c r="D96" s="137" t="s">
        <v>75</v>
      </c>
      <c r="E96" s="137" t="s">
        <v>8</v>
      </c>
      <c r="F96" s="137"/>
      <c r="G96" s="137"/>
      <c r="H96" s="134"/>
      <c r="I96" s="135">
        <f t="shared" si="22"/>
        <v>1.2</v>
      </c>
      <c r="J96" s="135">
        <f t="shared" si="22"/>
        <v>1.1000000000000001</v>
      </c>
      <c r="K96" s="135">
        <f t="shared" si="22"/>
        <v>1</v>
      </c>
    </row>
    <row r="97" spans="1:11" ht="28.5" customHeight="1" x14ac:dyDescent="0.2">
      <c r="A97" s="131" t="str">
        <f>Приложение2!A97</f>
        <v>Процентные платежи по муниципальному долгу</v>
      </c>
      <c r="B97" s="132" t="s">
        <v>171</v>
      </c>
      <c r="C97" s="132" t="s">
        <v>35</v>
      </c>
      <c r="D97" s="137" t="s">
        <v>75</v>
      </c>
      <c r="E97" s="137" t="s">
        <v>8</v>
      </c>
      <c r="F97" s="137" t="s">
        <v>61</v>
      </c>
      <c r="G97" s="137" t="s">
        <v>182</v>
      </c>
      <c r="H97" s="134"/>
      <c r="I97" s="135">
        <f t="shared" si="22"/>
        <v>1.2</v>
      </c>
      <c r="J97" s="135">
        <f t="shared" si="22"/>
        <v>1.1000000000000001</v>
      </c>
      <c r="K97" s="135">
        <f t="shared" si="22"/>
        <v>1</v>
      </c>
    </row>
    <row r="98" spans="1:11" ht="29.25" customHeight="1" x14ac:dyDescent="0.2">
      <c r="A98" s="131" t="str">
        <f>Приложение2!A98</f>
        <v>Обслуживание государственного (муниципального) долга</v>
      </c>
      <c r="B98" s="132" t="s">
        <v>171</v>
      </c>
      <c r="C98" s="132" t="s">
        <v>35</v>
      </c>
      <c r="D98" s="137" t="s">
        <v>75</v>
      </c>
      <c r="E98" s="137" t="s">
        <v>8</v>
      </c>
      <c r="F98" s="137" t="s">
        <v>61</v>
      </c>
      <c r="G98" s="137" t="s">
        <v>182</v>
      </c>
      <c r="H98" s="134" t="s">
        <v>183</v>
      </c>
      <c r="I98" s="135">
        <f t="shared" si="22"/>
        <v>1.2</v>
      </c>
      <c r="J98" s="135">
        <f t="shared" si="22"/>
        <v>1.1000000000000001</v>
      </c>
      <c r="K98" s="135">
        <f t="shared" si="22"/>
        <v>1</v>
      </c>
    </row>
    <row r="99" spans="1:11" ht="13.5" customHeight="1" x14ac:dyDescent="0.2">
      <c r="A99" s="131" t="str">
        <f>Приложение2!A99</f>
        <v>Обслуживание муниципального долга</v>
      </c>
      <c r="B99" s="132" t="s">
        <v>171</v>
      </c>
      <c r="C99" s="132" t="s">
        <v>35</v>
      </c>
      <c r="D99" s="137" t="s">
        <v>75</v>
      </c>
      <c r="E99" s="137" t="s">
        <v>8</v>
      </c>
      <c r="F99" s="137" t="s">
        <v>61</v>
      </c>
      <c r="G99" s="137" t="s">
        <v>182</v>
      </c>
      <c r="H99" s="134" t="s">
        <v>184</v>
      </c>
      <c r="I99" s="135">
        <f>Приложение2!J99</f>
        <v>1.2</v>
      </c>
      <c r="J99" s="135">
        <f>Приложение2!K99</f>
        <v>1.1000000000000001</v>
      </c>
      <c r="K99" s="135">
        <f>Приложение2!L99</f>
        <v>1</v>
      </c>
    </row>
    <row r="100" spans="1:11" x14ac:dyDescent="0.2">
      <c r="A100" s="131" t="str">
        <f>Приложение2!A100</f>
        <v>Условно утвержденные расходы</v>
      </c>
      <c r="B100" s="132" t="s">
        <v>140</v>
      </c>
      <c r="C100" s="132"/>
      <c r="D100" s="137"/>
      <c r="E100" s="137"/>
      <c r="F100" s="137"/>
      <c r="G100" s="137"/>
      <c r="H100" s="134"/>
      <c r="I100" s="138"/>
      <c r="J100" s="138">
        <f>J101</f>
        <v>31.7</v>
      </c>
      <c r="K100" s="138">
        <f>Приложение2!L100</f>
        <v>64.8</v>
      </c>
    </row>
    <row r="101" spans="1:11" x14ac:dyDescent="0.2">
      <c r="A101" s="158" t="str">
        <f>Приложение2!A101</f>
        <v>Условно утвержденные расходы</v>
      </c>
      <c r="B101" s="132" t="s">
        <v>140</v>
      </c>
      <c r="C101" s="132" t="s">
        <v>140</v>
      </c>
      <c r="D101" s="137"/>
      <c r="E101" s="137"/>
      <c r="F101" s="137"/>
      <c r="G101" s="137"/>
      <c r="H101" s="134"/>
      <c r="I101" s="135"/>
      <c r="J101" s="135">
        <f>Приложение2!K101</f>
        <v>31.7</v>
      </c>
      <c r="K101" s="135">
        <f>Приложение2!L101</f>
        <v>64.8</v>
      </c>
    </row>
    <row r="102" spans="1:11" ht="48.75" customHeight="1" x14ac:dyDescent="0.2">
      <c r="A102" s="131" t="str">
        <f>Приложение2!A10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02" s="132" t="s">
        <v>140</v>
      </c>
      <c r="C102" s="132" t="s">
        <v>140</v>
      </c>
      <c r="D102" s="137" t="s">
        <v>141</v>
      </c>
      <c r="E102" s="137"/>
      <c r="F102" s="137"/>
      <c r="G102" s="137"/>
      <c r="H102" s="134"/>
      <c r="I102" s="135"/>
      <c r="J102" s="135">
        <f>Приложение2!K102</f>
        <v>31.7</v>
      </c>
      <c r="K102" s="135">
        <f>Приложение2!L102</f>
        <v>64.8</v>
      </c>
    </row>
    <row r="103" spans="1:11" x14ac:dyDescent="0.2">
      <c r="A103" s="131" t="str">
        <f>Приложение2!A103</f>
        <v xml:space="preserve">Высшее должностное лицо </v>
      </c>
      <c r="B103" s="132" t="s">
        <v>140</v>
      </c>
      <c r="C103" s="132" t="s">
        <v>140</v>
      </c>
      <c r="D103" s="137" t="s">
        <v>141</v>
      </c>
      <c r="E103" s="137" t="s">
        <v>8</v>
      </c>
      <c r="F103" s="137"/>
      <c r="G103" s="137"/>
      <c r="H103" s="134"/>
      <c r="I103" s="135"/>
      <c r="J103" s="135">
        <f>Приложение2!K103</f>
        <v>31.7</v>
      </c>
      <c r="K103" s="135">
        <f>Приложение2!L103</f>
        <v>64.8</v>
      </c>
    </row>
    <row r="104" spans="1:11" x14ac:dyDescent="0.2">
      <c r="A104" s="131" t="str">
        <f>Приложение2!A104</f>
        <v>Условно утвержденные расходы</v>
      </c>
      <c r="B104" s="132" t="s">
        <v>140</v>
      </c>
      <c r="C104" s="132" t="s">
        <v>140</v>
      </c>
      <c r="D104" s="137" t="s">
        <v>141</v>
      </c>
      <c r="E104" s="137" t="s">
        <v>8</v>
      </c>
      <c r="F104" s="137" t="s">
        <v>61</v>
      </c>
      <c r="G104" s="137" t="s">
        <v>142</v>
      </c>
      <c r="H104" s="134"/>
      <c r="I104" s="135"/>
      <c r="J104" s="135">
        <f>Приложение2!K104</f>
        <v>31.7</v>
      </c>
      <c r="K104" s="135">
        <f>Приложение2!L104</f>
        <v>64.8</v>
      </c>
    </row>
    <row r="105" spans="1:11" x14ac:dyDescent="0.2">
      <c r="A105" s="131" t="str">
        <f>Приложение2!A105</f>
        <v>Иные бюджетные ассигнования</v>
      </c>
      <c r="B105" s="132" t="s">
        <v>140</v>
      </c>
      <c r="C105" s="132" t="s">
        <v>140</v>
      </c>
      <c r="D105" s="137" t="s">
        <v>141</v>
      </c>
      <c r="E105" s="137" t="s">
        <v>8</v>
      </c>
      <c r="F105" s="137" t="s">
        <v>61</v>
      </c>
      <c r="G105" s="137" t="s">
        <v>142</v>
      </c>
      <c r="H105" s="134" t="s">
        <v>67</v>
      </c>
      <c r="I105" s="135"/>
      <c r="J105" s="135">
        <f>Приложение2!K105</f>
        <v>31.7</v>
      </c>
      <c r="K105" s="135">
        <f>Приложение2!L105</f>
        <v>64.8</v>
      </c>
    </row>
    <row r="106" spans="1:11" x14ac:dyDescent="0.2">
      <c r="A106" s="131" t="str">
        <f>Приложение2!A106</f>
        <v>Резервные средства</v>
      </c>
      <c r="B106" s="132" t="s">
        <v>140</v>
      </c>
      <c r="C106" s="132" t="s">
        <v>140</v>
      </c>
      <c r="D106" s="137" t="s">
        <v>141</v>
      </c>
      <c r="E106" s="137" t="s">
        <v>8</v>
      </c>
      <c r="F106" s="137" t="s">
        <v>61</v>
      </c>
      <c r="G106" s="137" t="s">
        <v>142</v>
      </c>
      <c r="H106" s="134" t="s">
        <v>69</v>
      </c>
      <c r="I106" s="135"/>
      <c r="J106" s="135">
        <f>Приложение2!K106</f>
        <v>31.7</v>
      </c>
      <c r="K106" s="135">
        <f>Приложение2!L106</f>
        <v>64.8</v>
      </c>
    </row>
  </sheetData>
  <autoFilter ref="A1:K106" xr:uid="{00000000-0009-0000-0000-000003000000}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EEA5CE5C-79B4-4368-BD22-27D32406A82D}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3CB58915-B789-4F39-91AF-22A1C2624D06}"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A47">
    <cfRule type="expression" dxfId="11" priority="28" stopIfTrue="1">
      <formula>$F47=""</formula>
    </cfRule>
    <cfRule type="expression" dxfId="10" priority="29" stopIfTrue="1">
      <formula>#REF!&lt;&gt;""</formula>
    </cfRule>
    <cfRule type="expression" dxfId="9" priority="30" stopIfTrue="1">
      <formula>AND($G47="",$F47&lt;&gt;"")</formula>
    </cfRule>
  </conditionalFormatting>
  <conditionalFormatting sqref="A47:A48">
    <cfRule type="expression" dxfId="8" priority="1" stopIfTrue="1">
      <formula>$F47=""</formula>
    </cfRule>
    <cfRule type="expression" dxfId="7" priority="2" stopIfTrue="1">
      <formula>#REF!&lt;&gt;""</formula>
    </cfRule>
    <cfRule type="expression" dxfId="6" priority="3" stopIfTrue="1">
      <formula>AND($G47="",$F47&lt;&gt;"")</formula>
    </cfRule>
    <cfRule type="expression" dxfId="5" priority="7" stopIfTrue="1">
      <formula>$F47=""</formula>
    </cfRule>
    <cfRule type="expression" dxfId="4" priority="8" stopIfTrue="1">
      <formula>#REF!&lt;&gt;""</formula>
    </cfRule>
    <cfRule type="expression" dxfId="3" priority="9" stopIfTrue="1">
      <formula>AND($G47="",$F47&lt;&gt;"")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31"/>
  <sheetViews>
    <sheetView view="pageBreakPreview" topLeftCell="A4" zoomScaleSheetLayoutView="100" workbookViewId="0">
      <selection activeCell="A109" sqref="A109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1" width="9.5" customWidth="1"/>
    <col min="12" max="12" width="11" customWidth="1"/>
    <col min="14" max="14" width="15.6640625" bestFit="1" customWidth="1"/>
  </cols>
  <sheetData>
    <row r="1" spans="1:12" ht="329.2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1" t="s">
        <v>213</v>
      </c>
      <c r="J1" s="172"/>
      <c r="K1" s="172"/>
      <c r="L1" s="172"/>
    </row>
    <row r="2" spans="1:12" ht="129.75" customHeight="1" x14ac:dyDescent="0.2">
      <c r="A2" s="173" t="s">
        <v>207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4" t="s">
        <v>1</v>
      </c>
      <c r="J3" s="174"/>
      <c r="K3" s="174"/>
      <c r="L3" s="174"/>
    </row>
    <row r="4" spans="1:12" ht="19.5" customHeight="1" x14ac:dyDescent="0.2">
      <c r="A4" s="175" t="s">
        <v>2</v>
      </c>
      <c r="B4" s="175" t="s">
        <v>5</v>
      </c>
      <c r="C4" s="175"/>
      <c r="D4" s="175"/>
      <c r="E4" s="175"/>
      <c r="F4" s="175" t="s">
        <v>22</v>
      </c>
      <c r="G4" s="175" t="s">
        <v>3</v>
      </c>
      <c r="H4" s="175" t="s">
        <v>4</v>
      </c>
      <c r="I4" s="175" t="s">
        <v>21</v>
      </c>
      <c r="J4" s="175" t="s">
        <v>7</v>
      </c>
      <c r="K4" s="175"/>
      <c r="L4" s="175"/>
    </row>
    <row r="5" spans="1:12" ht="14.85" customHeight="1" x14ac:dyDescent="0.2">
      <c r="A5" s="175" t="s">
        <v>0</v>
      </c>
      <c r="B5" s="175" t="s">
        <v>0</v>
      </c>
      <c r="C5" s="175"/>
      <c r="D5" s="175"/>
      <c r="E5" s="175"/>
      <c r="F5" s="175" t="s">
        <v>0</v>
      </c>
      <c r="G5" s="175" t="s">
        <v>0</v>
      </c>
      <c r="H5" s="175" t="s">
        <v>0</v>
      </c>
      <c r="I5" s="175" t="s">
        <v>0</v>
      </c>
      <c r="J5" s="122" t="s">
        <v>177</v>
      </c>
      <c r="K5" s="122" t="s">
        <v>193</v>
      </c>
      <c r="L5" s="122" t="s">
        <v>204</v>
      </c>
    </row>
    <row r="6" spans="1:12" ht="13.7" customHeight="1" x14ac:dyDescent="0.2">
      <c r="A6" s="105" t="s">
        <v>8</v>
      </c>
      <c r="B6" s="105" t="s">
        <v>9</v>
      </c>
      <c r="C6" s="105" t="s">
        <v>10</v>
      </c>
      <c r="D6" s="105" t="s">
        <v>11</v>
      </c>
      <c r="E6" s="105" t="s">
        <v>12</v>
      </c>
      <c r="F6" s="105" t="s">
        <v>13</v>
      </c>
      <c r="G6" s="105" t="s">
        <v>14</v>
      </c>
      <c r="H6" s="105" t="s">
        <v>15</v>
      </c>
      <c r="I6" s="105" t="s">
        <v>16</v>
      </c>
      <c r="J6" s="105" t="s">
        <v>17</v>
      </c>
      <c r="K6" s="105" t="s">
        <v>18</v>
      </c>
      <c r="L6" s="105" t="s">
        <v>20</v>
      </c>
    </row>
    <row r="7" spans="1:12" ht="13.7" customHeight="1" x14ac:dyDescent="0.2">
      <c r="A7" s="159" t="s">
        <v>19</v>
      </c>
      <c r="B7" s="160" t="s">
        <v>0</v>
      </c>
      <c r="C7" s="160" t="s">
        <v>0</v>
      </c>
      <c r="D7" s="160" t="s">
        <v>0</v>
      </c>
      <c r="E7" s="160" t="s">
        <v>0</v>
      </c>
      <c r="F7" s="160" t="s">
        <v>0</v>
      </c>
      <c r="G7" s="160" t="s">
        <v>0</v>
      </c>
      <c r="H7" s="160" t="s">
        <v>0</v>
      </c>
      <c r="I7" s="160" t="s">
        <v>0</v>
      </c>
      <c r="J7" s="161">
        <f>J8+J16+J33+J77+J24</f>
        <v>4588.8</v>
      </c>
      <c r="K7" s="161">
        <f>K8+K16+K33+K77</f>
        <v>1806.1000000000001</v>
      </c>
      <c r="L7" s="161">
        <f>L8+L16+L33+L77</f>
        <v>1914.8</v>
      </c>
    </row>
    <row r="8" spans="1:12" ht="77.25" customHeight="1" x14ac:dyDescent="0.2">
      <c r="A8" s="156" t="str">
        <f>'Приложение 3'!A67</f>
        <v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v>
      </c>
      <c r="B8" s="162" t="s">
        <v>17</v>
      </c>
      <c r="C8" s="162"/>
      <c r="D8" s="162"/>
      <c r="E8" s="162"/>
      <c r="F8" s="141"/>
      <c r="G8" s="163"/>
      <c r="H8" s="163"/>
      <c r="I8" s="163"/>
      <c r="J8" s="164">
        <f t="shared" ref="J8:L9" si="0">J9</f>
        <v>0</v>
      </c>
      <c r="K8" s="164">
        <f t="shared" si="0"/>
        <v>89.2</v>
      </c>
      <c r="L8" s="164">
        <f t="shared" si="0"/>
        <v>35.700000000000003</v>
      </c>
    </row>
    <row r="9" spans="1:12" ht="25.5" customHeight="1" x14ac:dyDescent="0.2">
      <c r="A9" s="147" t="s">
        <v>139</v>
      </c>
      <c r="B9" s="162" t="s">
        <v>17</v>
      </c>
      <c r="C9" s="162" t="s">
        <v>76</v>
      </c>
      <c r="D9" s="162" t="s">
        <v>138</v>
      </c>
      <c r="E9" s="162"/>
      <c r="F9" s="136"/>
      <c r="G9" s="165"/>
      <c r="H9" s="165"/>
      <c r="I9" s="165"/>
      <c r="J9" s="164">
        <f t="shared" si="0"/>
        <v>0</v>
      </c>
      <c r="K9" s="164">
        <f t="shared" si="0"/>
        <v>89.2</v>
      </c>
      <c r="L9" s="164">
        <f t="shared" si="0"/>
        <v>35.700000000000003</v>
      </c>
    </row>
    <row r="10" spans="1:12" ht="24.75" customHeight="1" x14ac:dyDescent="0.2">
      <c r="A10" s="166" t="str">
        <f>Приложение2!A73</f>
        <v>Подпрограмма "Благоустпройство сельских территорий"</v>
      </c>
      <c r="B10" s="162" t="s">
        <v>17</v>
      </c>
      <c r="C10" s="162" t="s">
        <v>76</v>
      </c>
      <c r="D10" s="162" t="s">
        <v>138</v>
      </c>
      <c r="E10" s="162" t="s">
        <v>120</v>
      </c>
      <c r="F10" s="136"/>
      <c r="G10" s="165"/>
      <c r="H10" s="165"/>
      <c r="I10" s="165"/>
      <c r="J10" s="164">
        <f t="shared" ref="J10:J14" si="1">J11</f>
        <v>0</v>
      </c>
      <c r="K10" s="164">
        <f t="shared" ref="K10:K14" si="2">K11</f>
        <v>89.2</v>
      </c>
      <c r="L10" s="164">
        <f t="shared" ref="L10:L14" si="3">L11</f>
        <v>35.700000000000003</v>
      </c>
    </row>
    <row r="11" spans="1:12" ht="40.5" customHeight="1" x14ac:dyDescent="0.2">
      <c r="A11" s="156" t="s">
        <v>173</v>
      </c>
      <c r="B11" s="162" t="s">
        <v>17</v>
      </c>
      <c r="C11" s="162" t="s">
        <v>76</v>
      </c>
      <c r="D11" s="162" t="s">
        <v>138</v>
      </c>
      <c r="E11" s="162" t="s">
        <v>120</v>
      </c>
      <c r="F11" s="136" t="s">
        <v>65</v>
      </c>
      <c r="G11" s="165"/>
      <c r="H11" s="165"/>
      <c r="I11" s="165"/>
      <c r="J11" s="164">
        <f t="shared" si="1"/>
        <v>0</v>
      </c>
      <c r="K11" s="164">
        <f t="shared" si="2"/>
        <v>89.2</v>
      </c>
      <c r="L11" s="164">
        <f t="shared" si="3"/>
        <v>35.700000000000003</v>
      </c>
    </row>
    <row r="12" spans="1:12" ht="38.25" x14ac:dyDescent="0.2">
      <c r="A12" s="156" t="s">
        <v>44</v>
      </c>
      <c r="B12" s="162" t="s">
        <v>17</v>
      </c>
      <c r="C12" s="162" t="s">
        <v>76</v>
      </c>
      <c r="D12" s="162" t="s">
        <v>138</v>
      </c>
      <c r="E12" s="162" t="s">
        <v>120</v>
      </c>
      <c r="F12" s="136" t="s">
        <v>66</v>
      </c>
      <c r="G12" s="165"/>
      <c r="H12" s="165"/>
      <c r="I12" s="165"/>
      <c r="J12" s="164">
        <f t="shared" si="1"/>
        <v>0</v>
      </c>
      <c r="K12" s="164">
        <f>K13</f>
        <v>89.2</v>
      </c>
      <c r="L12" s="164">
        <f t="shared" si="3"/>
        <v>35.700000000000003</v>
      </c>
    </row>
    <row r="13" spans="1:12" ht="14.25" customHeight="1" x14ac:dyDescent="0.2">
      <c r="A13" s="156" t="s">
        <v>56</v>
      </c>
      <c r="B13" s="162" t="s">
        <v>17</v>
      </c>
      <c r="C13" s="162" t="s">
        <v>76</v>
      </c>
      <c r="D13" s="162" t="s">
        <v>138</v>
      </c>
      <c r="E13" s="162" t="s">
        <v>120</v>
      </c>
      <c r="F13" s="136" t="s">
        <v>66</v>
      </c>
      <c r="G13" s="167" t="s">
        <v>47</v>
      </c>
      <c r="H13" s="167"/>
      <c r="I13" s="167"/>
      <c r="J13" s="164">
        <f t="shared" si="1"/>
        <v>0</v>
      </c>
      <c r="K13" s="164">
        <f t="shared" si="2"/>
        <v>89.2</v>
      </c>
      <c r="L13" s="164">
        <f t="shared" si="3"/>
        <v>35.700000000000003</v>
      </c>
    </row>
    <row r="14" spans="1:12" x14ac:dyDescent="0.2">
      <c r="A14" s="146" t="s">
        <v>62</v>
      </c>
      <c r="B14" s="162" t="s">
        <v>17</v>
      </c>
      <c r="C14" s="162" t="s">
        <v>76</v>
      </c>
      <c r="D14" s="162" t="s">
        <v>138</v>
      </c>
      <c r="E14" s="162" t="s">
        <v>120</v>
      </c>
      <c r="F14" s="136" t="s">
        <v>66</v>
      </c>
      <c r="G14" s="167" t="s">
        <v>47</v>
      </c>
      <c r="H14" s="167" t="s">
        <v>51</v>
      </c>
      <c r="I14" s="167"/>
      <c r="J14" s="164">
        <f t="shared" si="1"/>
        <v>0</v>
      </c>
      <c r="K14" s="164">
        <f t="shared" si="2"/>
        <v>89.2</v>
      </c>
      <c r="L14" s="164">
        <f t="shared" si="3"/>
        <v>35.700000000000003</v>
      </c>
    </row>
    <row r="15" spans="1:12" ht="51" x14ac:dyDescent="0.2">
      <c r="A15" s="156" t="s">
        <v>152</v>
      </c>
      <c r="B15" s="162" t="s">
        <v>17</v>
      </c>
      <c r="C15" s="162" t="s">
        <v>76</v>
      </c>
      <c r="D15" s="162" t="s">
        <v>138</v>
      </c>
      <c r="E15" s="162" t="s">
        <v>120</v>
      </c>
      <c r="F15" s="136" t="s">
        <v>66</v>
      </c>
      <c r="G15" s="167" t="s">
        <v>47</v>
      </c>
      <c r="H15" s="167" t="s">
        <v>51</v>
      </c>
      <c r="I15" s="167" t="s">
        <v>137</v>
      </c>
      <c r="J15" s="164">
        <v>0</v>
      </c>
      <c r="K15" s="164">
        <v>89.2</v>
      </c>
      <c r="L15" s="164">
        <v>35.700000000000003</v>
      </c>
    </row>
    <row r="16" spans="1:12" ht="89.25" x14ac:dyDescent="0.2">
      <c r="A16" s="144" t="str">
        <f>Приложение2!A54</f>
        <v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v>
      </c>
      <c r="B16" s="162" t="s">
        <v>171</v>
      </c>
      <c r="C16" s="162"/>
      <c r="D16" s="162"/>
      <c r="E16" s="162"/>
      <c r="F16" s="141"/>
      <c r="G16" s="165"/>
      <c r="H16" s="165"/>
      <c r="I16" s="165"/>
      <c r="J16" s="161">
        <f>J17</f>
        <v>528</v>
      </c>
      <c r="K16" s="161">
        <f>K17</f>
        <v>295</v>
      </c>
      <c r="L16" s="161">
        <f>L17</f>
        <v>306</v>
      </c>
    </row>
    <row r="17" spans="1:12" ht="63.75" x14ac:dyDescent="0.2">
      <c r="A17" s="144" t="s">
        <v>153</v>
      </c>
      <c r="B17" s="162" t="s">
        <v>171</v>
      </c>
      <c r="C17" s="162" t="s">
        <v>76</v>
      </c>
      <c r="D17" s="162" t="s">
        <v>35</v>
      </c>
      <c r="E17" s="162"/>
      <c r="F17" s="141"/>
      <c r="G17" s="165"/>
      <c r="H17" s="165"/>
      <c r="I17" s="165"/>
      <c r="J17" s="164">
        <f t="shared" ref="J17:J18" si="4">J18</f>
        <v>528</v>
      </c>
      <c r="K17" s="164">
        <f t="shared" ref="K17:K18" si="5">K18</f>
        <v>295</v>
      </c>
      <c r="L17" s="164">
        <f t="shared" ref="L17:L18" si="6">L18</f>
        <v>306</v>
      </c>
    </row>
    <row r="18" spans="1:12" ht="295.5" customHeight="1" x14ac:dyDescent="0.2">
      <c r="A18" s="144" t="str">
        <f>Приложение2!A56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8" s="162" t="s">
        <v>171</v>
      </c>
      <c r="C18" s="162" t="s">
        <v>76</v>
      </c>
      <c r="D18" s="162" t="s">
        <v>35</v>
      </c>
      <c r="E18" s="162" t="s">
        <v>201</v>
      </c>
      <c r="F18" s="141"/>
      <c r="G18" s="165"/>
      <c r="H18" s="165"/>
      <c r="I18" s="165"/>
      <c r="J18" s="164">
        <f t="shared" si="4"/>
        <v>528</v>
      </c>
      <c r="K18" s="164">
        <f t="shared" si="5"/>
        <v>295</v>
      </c>
      <c r="L18" s="164">
        <f t="shared" si="6"/>
        <v>306</v>
      </c>
    </row>
    <row r="19" spans="1:12" ht="36.75" customHeight="1" x14ac:dyDescent="0.2">
      <c r="A19" s="156" t="s">
        <v>173</v>
      </c>
      <c r="B19" s="162" t="s">
        <v>171</v>
      </c>
      <c r="C19" s="162" t="s">
        <v>76</v>
      </c>
      <c r="D19" s="162" t="s">
        <v>35</v>
      </c>
      <c r="E19" s="162" t="s">
        <v>201</v>
      </c>
      <c r="F19" s="141" t="s">
        <v>65</v>
      </c>
      <c r="G19" s="165"/>
      <c r="H19" s="165"/>
      <c r="I19" s="165"/>
      <c r="J19" s="164">
        <f t="shared" ref="J19:J22" si="7">J20</f>
        <v>528</v>
      </c>
      <c r="K19" s="164">
        <f t="shared" ref="K19:K22" si="8">K20</f>
        <v>295</v>
      </c>
      <c r="L19" s="164">
        <f t="shared" ref="L19:L22" si="9">L20</f>
        <v>306</v>
      </c>
    </row>
    <row r="20" spans="1:12" ht="38.25" x14ac:dyDescent="0.2">
      <c r="A20" s="156" t="s">
        <v>44</v>
      </c>
      <c r="B20" s="162" t="s">
        <v>171</v>
      </c>
      <c r="C20" s="162" t="s">
        <v>76</v>
      </c>
      <c r="D20" s="162" t="s">
        <v>35</v>
      </c>
      <c r="E20" s="162" t="s">
        <v>201</v>
      </c>
      <c r="F20" s="141" t="s">
        <v>66</v>
      </c>
      <c r="G20" s="165"/>
      <c r="H20" s="165"/>
      <c r="I20" s="165"/>
      <c r="J20" s="164">
        <f t="shared" si="7"/>
        <v>528</v>
      </c>
      <c r="K20" s="164">
        <f t="shared" si="8"/>
        <v>295</v>
      </c>
      <c r="L20" s="164">
        <f t="shared" si="9"/>
        <v>306</v>
      </c>
    </row>
    <row r="21" spans="1:12" x14ac:dyDescent="0.2">
      <c r="A21" s="166" t="s">
        <v>52</v>
      </c>
      <c r="B21" s="162" t="s">
        <v>171</v>
      </c>
      <c r="C21" s="162" t="s">
        <v>76</v>
      </c>
      <c r="D21" s="162" t="s">
        <v>35</v>
      </c>
      <c r="E21" s="162" t="s">
        <v>201</v>
      </c>
      <c r="F21" s="141" t="s">
        <v>66</v>
      </c>
      <c r="G21" s="163" t="s">
        <v>43</v>
      </c>
      <c r="H21" s="163"/>
      <c r="I21" s="163"/>
      <c r="J21" s="164">
        <f t="shared" si="7"/>
        <v>528</v>
      </c>
      <c r="K21" s="164">
        <f t="shared" si="8"/>
        <v>295</v>
      </c>
      <c r="L21" s="164">
        <f t="shared" si="9"/>
        <v>306</v>
      </c>
    </row>
    <row r="22" spans="1:12" ht="25.5" x14ac:dyDescent="0.2">
      <c r="A22" s="156" t="str">
        <f>Приложение2!A53</f>
        <v>Дорожное хозяйство (дорожные фонды)</v>
      </c>
      <c r="B22" s="162" t="s">
        <v>171</v>
      </c>
      <c r="C22" s="162" t="s">
        <v>76</v>
      </c>
      <c r="D22" s="162" t="s">
        <v>35</v>
      </c>
      <c r="E22" s="162" t="s">
        <v>201</v>
      </c>
      <c r="F22" s="141" t="s">
        <v>66</v>
      </c>
      <c r="G22" s="163" t="s">
        <v>43</v>
      </c>
      <c r="H22" s="163" t="s">
        <v>55</v>
      </c>
      <c r="I22" s="163"/>
      <c r="J22" s="164">
        <f t="shared" si="7"/>
        <v>528</v>
      </c>
      <c r="K22" s="164">
        <f t="shared" si="8"/>
        <v>295</v>
      </c>
      <c r="L22" s="164">
        <f t="shared" si="9"/>
        <v>306</v>
      </c>
    </row>
    <row r="23" spans="1:12" ht="51" x14ac:dyDescent="0.2">
      <c r="A23" s="156" t="s">
        <v>152</v>
      </c>
      <c r="B23" s="162" t="s">
        <v>171</v>
      </c>
      <c r="C23" s="162" t="s">
        <v>76</v>
      </c>
      <c r="D23" s="162" t="s">
        <v>35</v>
      </c>
      <c r="E23" s="162" t="s">
        <v>201</v>
      </c>
      <c r="F23" s="141" t="s">
        <v>66</v>
      </c>
      <c r="G23" s="163" t="s">
        <v>43</v>
      </c>
      <c r="H23" s="163" t="s">
        <v>55</v>
      </c>
      <c r="I23" s="163" t="s">
        <v>137</v>
      </c>
      <c r="J23" s="164">
        <f>Приложение2!J58</f>
        <v>528</v>
      </c>
      <c r="K23" s="164">
        <f>Приложение2!K58</f>
        <v>295</v>
      </c>
      <c r="L23" s="164">
        <f>Приложение2!L58</f>
        <v>306</v>
      </c>
    </row>
    <row r="24" spans="1:12" ht="77.25" customHeight="1" x14ac:dyDescent="0.2">
      <c r="A24" s="156" t="str">
        <f>Приложение2!A72</f>
        <v xml:space="preserve">Муниципальная программа Константиновского сельского поселения Ромодановского муниципального района Республики Мордовия"Комплексное развитие сельских территорий" </v>
      </c>
      <c r="B24" s="162" t="s">
        <v>227</v>
      </c>
      <c r="C24" s="162"/>
      <c r="D24" s="162"/>
      <c r="E24" s="162"/>
      <c r="F24" s="141"/>
      <c r="G24" s="163"/>
      <c r="H24" s="163"/>
      <c r="I24" s="163"/>
      <c r="J24" s="164">
        <f t="shared" ref="J24:J31" si="10">J25</f>
        <v>483.8</v>
      </c>
      <c r="K24" s="164"/>
      <c r="L24" s="164"/>
    </row>
    <row r="25" spans="1:12" ht="27" customHeight="1" x14ac:dyDescent="0.2">
      <c r="A25" s="156" t="str">
        <f>Приложение2!A73</f>
        <v>Подпрограмма "Благоустпройство сельских территорий"</v>
      </c>
      <c r="B25" s="162" t="s">
        <v>227</v>
      </c>
      <c r="C25" s="162" t="s">
        <v>8</v>
      </c>
      <c r="D25" s="162"/>
      <c r="E25" s="162"/>
      <c r="F25" s="141"/>
      <c r="G25" s="163"/>
      <c r="H25" s="163"/>
      <c r="I25" s="163"/>
      <c r="J25" s="164">
        <f t="shared" si="10"/>
        <v>483.8</v>
      </c>
      <c r="K25" s="164"/>
      <c r="L25" s="164"/>
    </row>
    <row r="26" spans="1:12" ht="54.75" customHeight="1" x14ac:dyDescent="0.2">
      <c r="A26" s="156" t="str">
        <f>Приложение2!A74</f>
        <v>Программа создание комфортной среды для проживания граждан,а также развитие эффективной транспортой инфраструкуры.</v>
      </c>
      <c r="B26" s="162" t="s">
        <v>227</v>
      </c>
      <c r="C26" s="162" t="s">
        <v>8</v>
      </c>
      <c r="D26" s="162" t="s">
        <v>35</v>
      </c>
      <c r="E26" s="162"/>
      <c r="F26" s="141"/>
      <c r="G26" s="163"/>
      <c r="H26" s="163"/>
      <c r="I26" s="163"/>
      <c r="J26" s="164">
        <f t="shared" si="10"/>
        <v>483.8</v>
      </c>
      <c r="K26" s="164"/>
      <c r="L26" s="164"/>
    </row>
    <row r="27" spans="1:12" ht="79.5" customHeight="1" x14ac:dyDescent="0.2">
      <c r="A27" s="156" t="str">
        <f>Приложение2!A75</f>
        <v xml:space="preserve">Благоустройство территорий муниципального образрвания (в части изготовления,установки,капитального ремонта и ремонта памятников воинам,погибшим в годы великой Отечественной  войны 1941-1945 годов) </v>
      </c>
      <c r="B27" s="162" t="s">
        <v>227</v>
      </c>
      <c r="C27" s="162" t="s">
        <v>8</v>
      </c>
      <c r="D27" s="162" t="s">
        <v>35</v>
      </c>
      <c r="E27" s="162" t="s">
        <v>228</v>
      </c>
      <c r="F27" s="141"/>
      <c r="G27" s="163"/>
      <c r="H27" s="163"/>
      <c r="I27" s="163"/>
      <c r="J27" s="164">
        <f t="shared" si="10"/>
        <v>483.8</v>
      </c>
      <c r="K27" s="164"/>
      <c r="L27" s="164"/>
    </row>
    <row r="28" spans="1:12" ht="36.75" customHeight="1" x14ac:dyDescent="0.2">
      <c r="A28" s="156" t="str">
        <f>Приложение2!A76</f>
        <v>Закупка товаров, работ и услуг для обеспечения государственных (муниципальных) нужд</v>
      </c>
      <c r="B28" s="162" t="s">
        <v>227</v>
      </c>
      <c r="C28" s="162" t="s">
        <v>8</v>
      </c>
      <c r="D28" s="162" t="s">
        <v>35</v>
      </c>
      <c r="E28" s="162" t="s">
        <v>228</v>
      </c>
      <c r="F28" s="141" t="s">
        <v>65</v>
      </c>
      <c r="G28" s="163"/>
      <c r="H28" s="163"/>
      <c r="I28" s="163"/>
      <c r="J28" s="164">
        <f t="shared" si="10"/>
        <v>483.8</v>
      </c>
      <c r="K28" s="164"/>
      <c r="L28" s="164"/>
    </row>
    <row r="29" spans="1:12" ht="40.5" customHeight="1" x14ac:dyDescent="0.2">
      <c r="A29" s="156" t="str">
        <f>Приложение2!A77</f>
        <v>Иные закупки товаров, работ и услуг для обеспечения государственных (муниципальных) нужд</v>
      </c>
      <c r="B29" s="162" t="s">
        <v>227</v>
      </c>
      <c r="C29" s="162" t="s">
        <v>8</v>
      </c>
      <c r="D29" s="162" t="s">
        <v>35</v>
      </c>
      <c r="E29" s="162" t="s">
        <v>228</v>
      </c>
      <c r="F29" s="141" t="s">
        <v>66</v>
      </c>
      <c r="G29" s="163"/>
      <c r="H29" s="163"/>
      <c r="I29" s="163"/>
      <c r="J29" s="164">
        <f t="shared" si="10"/>
        <v>483.8</v>
      </c>
      <c r="K29" s="164"/>
      <c r="L29" s="164"/>
    </row>
    <row r="30" spans="1:12" x14ac:dyDescent="0.2">
      <c r="A30" s="156" t="str">
        <f>Приложение2!A59</f>
        <v>Жилищно-коммунальное хозяйство</v>
      </c>
      <c r="B30" s="162" t="s">
        <v>227</v>
      </c>
      <c r="C30" s="162" t="s">
        <v>8</v>
      </c>
      <c r="D30" s="162" t="s">
        <v>35</v>
      </c>
      <c r="E30" s="162" t="s">
        <v>228</v>
      </c>
      <c r="F30" s="141" t="s">
        <v>66</v>
      </c>
      <c r="G30" s="163" t="s">
        <v>47</v>
      </c>
      <c r="H30" s="163"/>
      <c r="I30" s="163"/>
      <c r="J30" s="164">
        <f t="shared" si="10"/>
        <v>483.8</v>
      </c>
      <c r="K30" s="164"/>
      <c r="L30" s="164"/>
    </row>
    <row r="31" spans="1:12" ht="15.75" customHeight="1" x14ac:dyDescent="0.2">
      <c r="A31" s="156" t="str">
        <f>Приложение2!A66</f>
        <v>Благоустройство</v>
      </c>
      <c r="B31" s="162" t="s">
        <v>227</v>
      </c>
      <c r="C31" s="162" t="s">
        <v>8</v>
      </c>
      <c r="D31" s="162" t="s">
        <v>35</v>
      </c>
      <c r="E31" s="162" t="s">
        <v>228</v>
      </c>
      <c r="F31" s="141" t="s">
        <v>66</v>
      </c>
      <c r="G31" s="163" t="s">
        <v>47</v>
      </c>
      <c r="H31" s="163" t="s">
        <v>51</v>
      </c>
      <c r="I31" s="163"/>
      <c r="J31" s="164">
        <f t="shared" si="10"/>
        <v>483.8</v>
      </c>
      <c r="K31" s="164"/>
      <c r="L31" s="164"/>
    </row>
    <row r="32" spans="1:12" ht="50.25" customHeight="1" x14ac:dyDescent="0.2">
      <c r="A32" s="156" t="str">
        <f>A23</f>
        <v>Администрация Константиновского сельского поселения Ромодановского муниципального района Республики Мордовия</v>
      </c>
      <c r="B32" s="162" t="s">
        <v>227</v>
      </c>
      <c r="C32" s="162" t="s">
        <v>8</v>
      </c>
      <c r="D32" s="162" t="s">
        <v>35</v>
      </c>
      <c r="E32" s="162" t="s">
        <v>228</v>
      </c>
      <c r="F32" s="141" t="s">
        <v>66</v>
      </c>
      <c r="G32" s="163" t="s">
        <v>47</v>
      </c>
      <c r="H32" s="163" t="s">
        <v>51</v>
      </c>
      <c r="I32" s="163" t="s">
        <v>137</v>
      </c>
      <c r="J32" s="164">
        <f>Приложение2!J77</f>
        <v>483.8</v>
      </c>
      <c r="K32" s="164"/>
      <c r="L32" s="164"/>
    </row>
    <row r="33" spans="1:12" ht="62.25" customHeight="1" x14ac:dyDescent="0.2">
      <c r="A33" s="156" t="str">
        <f>Приложение2!A10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33" s="162">
        <v>65</v>
      </c>
      <c r="C33" s="162"/>
      <c r="D33" s="162"/>
      <c r="E33" s="162"/>
      <c r="F33" s="136"/>
      <c r="G33" s="165"/>
      <c r="H33" s="165"/>
      <c r="I33" s="165"/>
      <c r="J33" s="164">
        <f>J34+J53+J47</f>
        <v>1778.5</v>
      </c>
      <c r="K33" s="164">
        <f>K34+K53</f>
        <v>1116.2</v>
      </c>
      <c r="L33" s="164">
        <f>L34+L53</f>
        <v>1200</v>
      </c>
    </row>
    <row r="34" spans="1:12" x14ac:dyDescent="0.2">
      <c r="A34" s="156" t="s">
        <v>38</v>
      </c>
      <c r="B34" s="162">
        <v>65</v>
      </c>
      <c r="C34" s="162">
        <v>1</v>
      </c>
      <c r="D34" s="162"/>
      <c r="E34" s="162"/>
      <c r="F34" s="136"/>
      <c r="G34" s="165"/>
      <c r="H34" s="165"/>
      <c r="I34" s="165"/>
      <c r="J34" s="164">
        <f>J35</f>
        <v>620.5</v>
      </c>
      <c r="K34" s="164">
        <f>K35+K41</f>
        <v>570.6</v>
      </c>
      <c r="L34" s="164">
        <f t="shared" ref="L34" si="11">L35</f>
        <v>614.69999999999993</v>
      </c>
    </row>
    <row r="35" spans="1:12" ht="28.5" customHeight="1" x14ac:dyDescent="0.2">
      <c r="A35" s="156" t="s">
        <v>39</v>
      </c>
      <c r="B35" s="162">
        <v>65</v>
      </c>
      <c r="C35" s="162">
        <v>1</v>
      </c>
      <c r="D35" s="162" t="s">
        <v>61</v>
      </c>
      <c r="E35" s="162" t="s">
        <v>72</v>
      </c>
      <c r="F35" s="136"/>
      <c r="G35" s="165"/>
      <c r="H35" s="165"/>
      <c r="I35" s="165"/>
      <c r="J35" s="164">
        <f>J36</f>
        <v>620.5</v>
      </c>
      <c r="K35" s="164">
        <f t="shared" ref="K35:L39" si="12">K36</f>
        <v>538.9</v>
      </c>
      <c r="L35" s="164">
        <f>L36+L41</f>
        <v>614.69999999999993</v>
      </c>
    </row>
    <row r="36" spans="1:12" ht="89.25" x14ac:dyDescent="0.2">
      <c r="A36" s="156" t="s">
        <v>40</v>
      </c>
      <c r="B36" s="162">
        <v>65</v>
      </c>
      <c r="C36" s="162">
        <v>1</v>
      </c>
      <c r="D36" s="162" t="s">
        <v>61</v>
      </c>
      <c r="E36" s="162" t="s">
        <v>72</v>
      </c>
      <c r="F36" s="136" t="s">
        <v>63</v>
      </c>
      <c r="G36" s="165"/>
      <c r="H36" s="165"/>
      <c r="I36" s="165"/>
      <c r="J36" s="164">
        <f t="shared" ref="J36:J39" si="13">J37</f>
        <v>620.5</v>
      </c>
      <c r="K36" s="164">
        <f t="shared" si="12"/>
        <v>538.9</v>
      </c>
      <c r="L36" s="164">
        <f t="shared" si="12"/>
        <v>549.9</v>
      </c>
    </row>
    <row r="37" spans="1:12" ht="38.25" x14ac:dyDescent="0.2">
      <c r="A37" s="156" t="s">
        <v>41</v>
      </c>
      <c r="B37" s="162">
        <v>65</v>
      </c>
      <c r="C37" s="162">
        <v>1</v>
      </c>
      <c r="D37" s="162" t="s">
        <v>61</v>
      </c>
      <c r="E37" s="162" t="s">
        <v>72</v>
      </c>
      <c r="F37" s="136" t="s">
        <v>64</v>
      </c>
      <c r="G37" s="165"/>
      <c r="H37" s="165"/>
      <c r="I37" s="165"/>
      <c r="J37" s="164">
        <f t="shared" si="13"/>
        <v>620.5</v>
      </c>
      <c r="K37" s="164">
        <f t="shared" si="12"/>
        <v>538.9</v>
      </c>
      <c r="L37" s="164">
        <f t="shared" si="12"/>
        <v>549.9</v>
      </c>
    </row>
    <row r="38" spans="1:12" x14ac:dyDescent="0.2">
      <c r="A38" s="156" t="s">
        <v>34</v>
      </c>
      <c r="B38" s="162">
        <v>65</v>
      </c>
      <c r="C38" s="162">
        <v>1</v>
      </c>
      <c r="D38" s="162" t="s">
        <v>61</v>
      </c>
      <c r="E38" s="162" t="s">
        <v>72</v>
      </c>
      <c r="F38" s="136" t="s">
        <v>64</v>
      </c>
      <c r="G38" s="163" t="s">
        <v>35</v>
      </c>
      <c r="H38" s="163"/>
      <c r="I38" s="163"/>
      <c r="J38" s="164">
        <f t="shared" si="13"/>
        <v>620.5</v>
      </c>
      <c r="K38" s="164">
        <f t="shared" si="12"/>
        <v>538.9</v>
      </c>
      <c r="L38" s="164">
        <f t="shared" si="12"/>
        <v>549.9</v>
      </c>
    </row>
    <row r="39" spans="1:12" ht="51" x14ac:dyDescent="0.2">
      <c r="A39" s="131" t="s">
        <v>36</v>
      </c>
      <c r="B39" s="162">
        <v>65</v>
      </c>
      <c r="C39" s="162">
        <v>1</v>
      </c>
      <c r="D39" s="162" t="s">
        <v>61</v>
      </c>
      <c r="E39" s="162" t="s">
        <v>72</v>
      </c>
      <c r="F39" s="136" t="s">
        <v>64</v>
      </c>
      <c r="G39" s="163" t="s">
        <v>35</v>
      </c>
      <c r="H39" s="163" t="s">
        <v>37</v>
      </c>
      <c r="I39" s="163"/>
      <c r="J39" s="164">
        <f t="shared" si="13"/>
        <v>620.5</v>
      </c>
      <c r="K39" s="164">
        <f t="shared" si="12"/>
        <v>538.9</v>
      </c>
      <c r="L39" s="164">
        <f t="shared" si="12"/>
        <v>549.9</v>
      </c>
    </row>
    <row r="40" spans="1:12" ht="51" x14ac:dyDescent="0.2">
      <c r="A40" s="156" t="s">
        <v>152</v>
      </c>
      <c r="B40" s="162">
        <v>65</v>
      </c>
      <c r="C40" s="162">
        <v>1</v>
      </c>
      <c r="D40" s="162" t="s">
        <v>61</v>
      </c>
      <c r="E40" s="162" t="s">
        <v>72</v>
      </c>
      <c r="F40" s="136" t="s">
        <v>64</v>
      </c>
      <c r="G40" s="163" t="s">
        <v>35</v>
      </c>
      <c r="H40" s="163" t="s">
        <v>37</v>
      </c>
      <c r="I40" s="163" t="s">
        <v>137</v>
      </c>
      <c r="J40" s="164">
        <f>Приложение2!J14</f>
        <v>620.5</v>
      </c>
      <c r="K40" s="164">
        <f>Приложение2!K14</f>
        <v>538.9</v>
      </c>
      <c r="L40" s="164">
        <f>Приложение2!L14</f>
        <v>549.9</v>
      </c>
    </row>
    <row r="41" spans="1:12" x14ac:dyDescent="0.2">
      <c r="A41" s="156" t="str">
        <f>'Приложение 3'!A104</f>
        <v>Условно утвержденные расходы</v>
      </c>
      <c r="B41" s="162" t="s">
        <v>141</v>
      </c>
      <c r="C41" s="162" t="s">
        <v>8</v>
      </c>
      <c r="D41" s="162" t="s">
        <v>61</v>
      </c>
      <c r="E41" s="162" t="s">
        <v>142</v>
      </c>
      <c r="F41" s="136"/>
      <c r="G41" s="163"/>
      <c r="H41" s="163"/>
      <c r="I41" s="163"/>
      <c r="J41" s="164"/>
      <c r="K41" s="164">
        <f t="shared" ref="K41:L45" si="14">K42</f>
        <v>31.7</v>
      </c>
      <c r="L41" s="164">
        <f t="shared" si="14"/>
        <v>64.8</v>
      </c>
    </row>
    <row r="42" spans="1:12" x14ac:dyDescent="0.2">
      <c r="A42" s="156" t="str">
        <f>'Приложение 3'!A105</f>
        <v>Иные бюджетные ассигнования</v>
      </c>
      <c r="B42" s="162" t="s">
        <v>141</v>
      </c>
      <c r="C42" s="162" t="s">
        <v>8</v>
      </c>
      <c r="D42" s="162" t="s">
        <v>61</v>
      </c>
      <c r="E42" s="162" t="s">
        <v>142</v>
      </c>
      <c r="F42" s="136" t="s">
        <v>67</v>
      </c>
      <c r="G42" s="163"/>
      <c r="H42" s="163"/>
      <c r="I42" s="163"/>
      <c r="J42" s="164"/>
      <c r="K42" s="164">
        <f t="shared" si="14"/>
        <v>31.7</v>
      </c>
      <c r="L42" s="164">
        <f t="shared" si="14"/>
        <v>64.8</v>
      </c>
    </row>
    <row r="43" spans="1:12" x14ac:dyDescent="0.2">
      <c r="A43" s="156" t="str">
        <f>'Приложение 3'!A106</f>
        <v>Резервные средства</v>
      </c>
      <c r="B43" s="162" t="s">
        <v>141</v>
      </c>
      <c r="C43" s="162" t="s">
        <v>8</v>
      </c>
      <c r="D43" s="162" t="s">
        <v>61</v>
      </c>
      <c r="E43" s="162" t="s">
        <v>142</v>
      </c>
      <c r="F43" s="136" t="s">
        <v>69</v>
      </c>
      <c r="G43" s="163"/>
      <c r="H43" s="163"/>
      <c r="I43" s="163"/>
      <c r="J43" s="164"/>
      <c r="K43" s="164">
        <f t="shared" si="14"/>
        <v>31.7</v>
      </c>
      <c r="L43" s="164">
        <f t="shared" si="14"/>
        <v>64.8</v>
      </c>
    </row>
    <row r="44" spans="1:12" x14ac:dyDescent="0.2">
      <c r="A44" s="156" t="str">
        <f>'Приложение 3'!A100</f>
        <v>Условно утвержденные расходы</v>
      </c>
      <c r="B44" s="162" t="s">
        <v>141</v>
      </c>
      <c r="C44" s="162" t="s">
        <v>8</v>
      </c>
      <c r="D44" s="162" t="s">
        <v>61</v>
      </c>
      <c r="E44" s="162" t="s">
        <v>142</v>
      </c>
      <c r="F44" s="136" t="s">
        <v>69</v>
      </c>
      <c r="G44" s="163" t="s">
        <v>140</v>
      </c>
      <c r="H44" s="163"/>
      <c r="I44" s="163"/>
      <c r="J44" s="164"/>
      <c r="K44" s="164">
        <f t="shared" si="14"/>
        <v>31.7</v>
      </c>
      <c r="L44" s="164">
        <f t="shared" si="14"/>
        <v>64.8</v>
      </c>
    </row>
    <row r="45" spans="1:12" x14ac:dyDescent="0.2">
      <c r="A45" s="156" t="str">
        <f>A44</f>
        <v>Условно утвержденные расходы</v>
      </c>
      <c r="B45" s="162" t="s">
        <v>141</v>
      </c>
      <c r="C45" s="162" t="s">
        <v>8</v>
      </c>
      <c r="D45" s="162" t="s">
        <v>61</v>
      </c>
      <c r="E45" s="162" t="s">
        <v>142</v>
      </c>
      <c r="F45" s="136" t="s">
        <v>69</v>
      </c>
      <c r="G45" s="163" t="s">
        <v>140</v>
      </c>
      <c r="H45" s="163" t="s">
        <v>140</v>
      </c>
      <c r="I45" s="163"/>
      <c r="J45" s="164"/>
      <c r="K45" s="164">
        <f t="shared" si="14"/>
        <v>31.7</v>
      </c>
      <c r="L45" s="164">
        <f t="shared" si="14"/>
        <v>64.8</v>
      </c>
    </row>
    <row r="46" spans="1:12" ht="51" x14ac:dyDescent="0.2">
      <c r="A46" s="156" t="s">
        <v>152</v>
      </c>
      <c r="B46" s="162" t="s">
        <v>141</v>
      </c>
      <c r="C46" s="162" t="s">
        <v>8</v>
      </c>
      <c r="D46" s="162" t="s">
        <v>61</v>
      </c>
      <c r="E46" s="162" t="s">
        <v>142</v>
      </c>
      <c r="F46" s="136" t="s">
        <v>69</v>
      </c>
      <c r="G46" s="163" t="s">
        <v>140</v>
      </c>
      <c r="H46" s="163" t="s">
        <v>140</v>
      </c>
      <c r="I46" s="163" t="s">
        <v>137</v>
      </c>
      <c r="J46" s="164"/>
      <c r="K46" s="164">
        <f>'Приложение 3'!J106</f>
        <v>31.7</v>
      </c>
      <c r="L46" s="164">
        <f>'Приложение 3'!K106</f>
        <v>64.8</v>
      </c>
    </row>
    <row r="47" spans="1:12" ht="79.5" customHeight="1" x14ac:dyDescent="0.2">
      <c r="A47" s="156" t="str">
        <f>Приложение2!A15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47" s="162" t="s">
        <v>141</v>
      </c>
      <c r="C47" s="162" t="s">
        <v>8</v>
      </c>
      <c r="D47" s="162" t="s">
        <v>61</v>
      </c>
      <c r="E47" s="162" t="s">
        <v>200</v>
      </c>
      <c r="F47" s="136"/>
      <c r="G47" s="163"/>
      <c r="H47" s="163"/>
      <c r="I47" s="163"/>
      <c r="J47" s="164">
        <f>J48</f>
        <v>102</v>
      </c>
      <c r="K47" s="164"/>
      <c r="L47" s="164"/>
    </row>
    <row r="48" spans="1:12" ht="87.75" customHeight="1" x14ac:dyDescent="0.2">
      <c r="A48" s="156" t="str">
        <f>Приложение2!A16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8" s="162" t="s">
        <v>141</v>
      </c>
      <c r="C48" s="162" t="s">
        <v>8</v>
      </c>
      <c r="D48" s="162" t="s">
        <v>61</v>
      </c>
      <c r="E48" s="162" t="s">
        <v>200</v>
      </c>
      <c r="F48" s="136" t="s">
        <v>63</v>
      </c>
      <c r="G48" s="163"/>
      <c r="H48" s="163"/>
      <c r="I48" s="163"/>
      <c r="J48" s="164">
        <f>J49</f>
        <v>102</v>
      </c>
      <c r="K48" s="164"/>
      <c r="L48" s="164"/>
    </row>
    <row r="49" spans="1:12" ht="39.75" customHeight="1" x14ac:dyDescent="0.2">
      <c r="A49" s="156" t="str">
        <f>Приложение2!A14</f>
        <v>Расходы на выплаты персоналу государственных (муниципальных) органов</v>
      </c>
      <c r="B49" s="162" t="s">
        <v>141</v>
      </c>
      <c r="C49" s="162" t="s">
        <v>8</v>
      </c>
      <c r="D49" s="162" t="s">
        <v>61</v>
      </c>
      <c r="E49" s="162" t="s">
        <v>200</v>
      </c>
      <c r="F49" s="136" t="s">
        <v>64</v>
      </c>
      <c r="G49" s="163"/>
      <c r="H49" s="163"/>
      <c r="I49" s="163"/>
      <c r="J49" s="164">
        <f>J50</f>
        <v>102</v>
      </c>
      <c r="K49" s="164"/>
      <c r="L49" s="164"/>
    </row>
    <row r="50" spans="1:12" x14ac:dyDescent="0.2">
      <c r="A50" s="156" t="str">
        <f>Приложение2!A8</f>
        <v>Общегосударственные вопросы</v>
      </c>
      <c r="B50" s="162" t="s">
        <v>141</v>
      </c>
      <c r="C50" s="162" t="s">
        <v>8</v>
      </c>
      <c r="D50" s="162" t="s">
        <v>61</v>
      </c>
      <c r="E50" s="162" t="s">
        <v>200</v>
      </c>
      <c r="F50" s="136" t="s">
        <v>64</v>
      </c>
      <c r="G50" s="163" t="s">
        <v>35</v>
      </c>
      <c r="H50" s="163"/>
      <c r="I50" s="163"/>
      <c r="J50" s="164">
        <f>J51</f>
        <v>102</v>
      </c>
      <c r="K50" s="164"/>
      <c r="L50" s="164"/>
    </row>
    <row r="51" spans="1:12" ht="51" customHeight="1" x14ac:dyDescent="0.2">
      <c r="A51" s="156" t="str">
        <f>Приложение2!A9</f>
        <v>Функционирование высшего должностного лица субъекта Российской Федерации и муниципального образования</v>
      </c>
      <c r="B51" s="162" t="s">
        <v>141</v>
      </c>
      <c r="C51" s="162" t="s">
        <v>8</v>
      </c>
      <c r="D51" s="162" t="s">
        <v>61</v>
      </c>
      <c r="E51" s="162" t="s">
        <v>200</v>
      </c>
      <c r="F51" s="136" t="s">
        <v>64</v>
      </c>
      <c r="G51" s="163" t="s">
        <v>35</v>
      </c>
      <c r="H51" s="163" t="s">
        <v>37</v>
      </c>
      <c r="I51" s="163"/>
      <c r="J51" s="164">
        <f>J52</f>
        <v>102</v>
      </c>
      <c r="K51" s="164"/>
      <c r="L51" s="164"/>
    </row>
    <row r="52" spans="1:12" ht="51.75" customHeight="1" x14ac:dyDescent="0.2">
      <c r="A52" s="156" t="str">
        <f>A59</f>
        <v>Администрация Константиновского сельского поселения Ромодановского муниципального района Республики Мордовия</v>
      </c>
      <c r="B52" s="162" t="s">
        <v>141</v>
      </c>
      <c r="C52" s="162" t="s">
        <v>8</v>
      </c>
      <c r="D52" s="162" t="s">
        <v>61</v>
      </c>
      <c r="E52" s="162" t="s">
        <v>200</v>
      </c>
      <c r="F52" s="136" t="s">
        <v>64</v>
      </c>
      <c r="G52" s="163" t="s">
        <v>35</v>
      </c>
      <c r="H52" s="163" t="s">
        <v>37</v>
      </c>
      <c r="I52" s="163" t="s">
        <v>137</v>
      </c>
      <c r="J52" s="164">
        <f>Приложение2!J17</f>
        <v>102</v>
      </c>
      <c r="K52" s="164"/>
      <c r="L52" s="164"/>
    </row>
    <row r="53" spans="1:12" ht="51.75" customHeight="1" x14ac:dyDescent="0.2">
      <c r="A53" s="156" t="str">
        <f>Приложение2!A20</f>
        <v>Расходы в рамках обеспечения деятельности Администрации Константиновского сельского поселения</v>
      </c>
      <c r="B53" s="162" t="s">
        <v>141</v>
      </c>
      <c r="C53" s="162" t="s">
        <v>9</v>
      </c>
      <c r="D53" s="162"/>
      <c r="E53" s="162"/>
      <c r="F53" s="136"/>
      <c r="G53" s="163"/>
      <c r="H53" s="163"/>
      <c r="I53" s="163"/>
      <c r="J53" s="164">
        <f>J54+J60+J71</f>
        <v>1056</v>
      </c>
      <c r="K53" s="164">
        <f>K54+K60</f>
        <v>545.6</v>
      </c>
      <c r="L53" s="164">
        <f>L54+L60</f>
        <v>585.29999999999995</v>
      </c>
    </row>
    <row r="54" spans="1:12" ht="39" customHeight="1" x14ac:dyDescent="0.2">
      <c r="A54" s="156" t="str">
        <f>Приложение2!A21</f>
        <v xml:space="preserve">Расходы на выплаты по оплате труда работников органов местного самоуправления </v>
      </c>
      <c r="B54" s="162" t="s">
        <v>141</v>
      </c>
      <c r="C54" s="162" t="s">
        <v>9</v>
      </c>
      <c r="D54" s="162" t="s">
        <v>61</v>
      </c>
      <c r="E54" s="162" t="s">
        <v>175</v>
      </c>
      <c r="F54" s="136"/>
      <c r="G54" s="163"/>
      <c r="H54" s="163"/>
      <c r="I54" s="163"/>
      <c r="J54" s="164">
        <f t="shared" ref="J54:L58" si="15">J55</f>
        <v>434</v>
      </c>
      <c r="K54" s="164">
        <f t="shared" si="15"/>
        <v>406.7</v>
      </c>
      <c r="L54" s="164">
        <f t="shared" si="15"/>
        <v>450</v>
      </c>
    </row>
    <row r="55" spans="1:12" ht="90" customHeight="1" x14ac:dyDescent="0.2">
      <c r="A55" s="156" t="str">
        <f>Приложение2!A22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5" s="162" t="s">
        <v>141</v>
      </c>
      <c r="C55" s="162" t="s">
        <v>9</v>
      </c>
      <c r="D55" s="162" t="s">
        <v>61</v>
      </c>
      <c r="E55" s="162" t="s">
        <v>175</v>
      </c>
      <c r="F55" s="136" t="s">
        <v>63</v>
      </c>
      <c r="G55" s="163"/>
      <c r="H55" s="163"/>
      <c r="I55" s="163"/>
      <c r="J55" s="164">
        <f t="shared" si="15"/>
        <v>434</v>
      </c>
      <c r="K55" s="164">
        <f t="shared" si="15"/>
        <v>406.7</v>
      </c>
      <c r="L55" s="164">
        <f t="shared" si="15"/>
        <v>450</v>
      </c>
    </row>
    <row r="56" spans="1:12" ht="36" customHeight="1" x14ac:dyDescent="0.2">
      <c r="A56" s="156" t="str">
        <f>Приложение2!A23</f>
        <v>Расходы на выплаты персоналу государственных (муниципальных) органов</v>
      </c>
      <c r="B56" s="162" t="s">
        <v>141</v>
      </c>
      <c r="C56" s="162" t="s">
        <v>9</v>
      </c>
      <c r="D56" s="162" t="s">
        <v>61</v>
      </c>
      <c r="E56" s="162" t="s">
        <v>175</v>
      </c>
      <c r="F56" s="136" t="s">
        <v>64</v>
      </c>
      <c r="G56" s="163"/>
      <c r="H56" s="163"/>
      <c r="I56" s="163"/>
      <c r="J56" s="164">
        <f t="shared" si="15"/>
        <v>434</v>
      </c>
      <c r="K56" s="164">
        <f t="shared" si="15"/>
        <v>406.7</v>
      </c>
      <c r="L56" s="164">
        <f t="shared" si="15"/>
        <v>450</v>
      </c>
    </row>
    <row r="57" spans="1:12" ht="14.25" customHeight="1" x14ac:dyDescent="0.2">
      <c r="A57" s="156" t="str">
        <f>A63</f>
        <v>Общегосударственные вопросы</v>
      </c>
      <c r="B57" s="162" t="s">
        <v>141</v>
      </c>
      <c r="C57" s="162" t="s">
        <v>9</v>
      </c>
      <c r="D57" s="162" t="s">
        <v>61</v>
      </c>
      <c r="E57" s="162" t="s">
        <v>175</v>
      </c>
      <c r="F57" s="136" t="s">
        <v>64</v>
      </c>
      <c r="G57" s="163" t="s">
        <v>35</v>
      </c>
      <c r="H57" s="163"/>
      <c r="I57" s="163"/>
      <c r="J57" s="164">
        <f t="shared" si="15"/>
        <v>434</v>
      </c>
      <c r="K57" s="164">
        <f t="shared" si="15"/>
        <v>406.7</v>
      </c>
      <c r="L57" s="164">
        <f t="shared" si="15"/>
        <v>450</v>
      </c>
    </row>
    <row r="58" spans="1:12" ht="79.5" customHeight="1" x14ac:dyDescent="0.2">
      <c r="A58" s="156" t="str">
        <f>A64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58" s="162" t="s">
        <v>141</v>
      </c>
      <c r="C58" s="162" t="s">
        <v>9</v>
      </c>
      <c r="D58" s="162" t="s">
        <v>61</v>
      </c>
      <c r="E58" s="162" t="s">
        <v>175</v>
      </c>
      <c r="F58" s="136" t="s">
        <v>64</v>
      </c>
      <c r="G58" s="163" t="s">
        <v>35</v>
      </c>
      <c r="H58" s="163" t="s">
        <v>43</v>
      </c>
      <c r="I58" s="163"/>
      <c r="J58" s="164">
        <f t="shared" si="15"/>
        <v>434</v>
      </c>
      <c r="K58" s="164">
        <f t="shared" si="15"/>
        <v>406.7</v>
      </c>
      <c r="L58" s="164">
        <f t="shared" si="15"/>
        <v>450</v>
      </c>
    </row>
    <row r="59" spans="1:12" ht="52.5" customHeight="1" x14ac:dyDescent="0.2">
      <c r="A59" s="156" t="str">
        <f>A65</f>
        <v>Администрация Константиновского сельского поселения Ромодановского муниципального района Республики Мордовия</v>
      </c>
      <c r="B59" s="162" t="s">
        <v>141</v>
      </c>
      <c r="C59" s="162" t="s">
        <v>9</v>
      </c>
      <c r="D59" s="162" t="s">
        <v>61</v>
      </c>
      <c r="E59" s="162" t="s">
        <v>175</v>
      </c>
      <c r="F59" s="136" t="s">
        <v>64</v>
      </c>
      <c r="G59" s="163" t="s">
        <v>35</v>
      </c>
      <c r="H59" s="163" t="s">
        <v>43</v>
      </c>
      <c r="I59" s="163" t="s">
        <v>137</v>
      </c>
      <c r="J59" s="164">
        <f>Приложение2!J23</f>
        <v>434</v>
      </c>
      <c r="K59" s="164">
        <f>Приложение2!K22</f>
        <v>406.7</v>
      </c>
      <c r="L59" s="164">
        <f>Приложение2!L23</f>
        <v>450</v>
      </c>
    </row>
    <row r="60" spans="1:12" ht="37.5" customHeight="1" x14ac:dyDescent="0.2">
      <c r="A60" s="156" t="str">
        <f>Приложение2!A24</f>
        <v>Расходы на обеспечение выполнения функций органов местного самоуправления</v>
      </c>
      <c r="B60" s="162" t="s">
        <v>141</v>
      </c>
      <c r="C60" s="162" t="s">
        <v>9</v>
      </c>
      <c r="D60" s="162" t="s">
        <v>61</v>
      </c>
      <c r="E60" s="162" t="s">
        <v>73</v>
      </c>
      <c r="F60" s="136"/>
      <c r="G60" s="163"/>
      <c r="H60" s="163"/>
      <c r="I60" s="163"/>
      <c r="J60" s="164">
        <f>J61+J66</f>
        <v>522</v>
      </c>
      <c r="K60" s="164">
        <f t="shared" ref="K60:L60" si="16">K61+K66</f>
        <v>138.9</v>
      </c>
      <c r="L60" s="164">
        <f t="shared" si="16"/>
        <v>135.30000000000001</v>
      </c>
    </row>
    <row r="61" spans="1:12" ht="38.25" customHeight="1" x14ac:dyDescent="0.2">
      <c r="A61" s="156" t="s">
        <v>173</v>
      </c>
      <c r="B61" s="162">
        <v>65</v>
      </c>
      <c r="C61" s="162">
        <v>2</v>
      </c>
      <c r="D61" s="162" t="s">
        <v>61</v>
      </c>
      <c r="E61" s="162" t="s">
        <v>73</v>
      </c>
      <c r="F61" s="141" t="s">
        <v>65</v>
      </c>
      <c r="G61" s="165"/>
      <c r="H61" s="165"/>
      <c r="I61" s="165"/>
      <c r="J61" s="164">
        <f t="shared" ref="J61:L61" si="17">J62</f>
        <v>520</v>
      </c>
      <c r="K61" s="164">
        <f t="shared" si="17"/>
        <v>136.9</v>
      </c>
      <c r="L61" s="164">
        <f t="shared" si="17"/>
        <v>133.30000000000001</v>
      </c>
    </row>
    <row r="62" spans="1:12" ht="38.25" x14ac:dyDescent="0.2">
      <c r="A62" s="156" t="s">
        <v>44</v>
      </c>
      <c r="B62" s="162">
        <v>65</v>
      </c>
      <c r="C62" s="162">
        <v>2</v>
      </c>
      <c r="D62" s="162" t="s">
        <v>61</v>
      </c>
      <c r="E62" s="162" t="s">
        <v>73</v>
      </c>
      <c r="F62" s="141" t="s">
        <v>66</v>
      </c>
      <c r="G62" s="165"/>
      <c r="H62" s="165"/>
      <c r="I62" s="165"/>
      <c r="J62" s="164">
        <f>J63</f>
        <v>520</v>
      </c>
      <c r="K62" s="164">
        <f t="shared" ref="K62:K64" si="18">K63</f>
        <v>136.9</v>
      </c>
      <c r="L62" s="164">
        <f t="shared" ref="L62:L64" si="19">L63</f>
        <v>133.30000000000001</v>
      </c>
    </row>
    <row r="63" spans="1:12" x14ac:dyDescent="0.2">
      <c r="A63" s="156" t="s">
        <v>34</v>
      </c>
      <c r="B63" s="162">
        <v>65</v>
      </c>
      <c r="C63" s="162">
        <v>2</v>
      </c>
      <c r="D63" s="162" t="s">
        <v>61</v>
      </c>
      <c r="E63" s="162" t="s">
        <v>73</v>
      </c>
      <c r="F63" s="141" t="s">
        <v>66</v>
      </c>
      <c r="G63" s="163" t="s">
        <v>35</v>
      </c>
      <c r="H63" s="163"/>
      <c r="I63" s="163"/>
      <c r="J63" s="164">
        <f t="shared" ref="J63:J64" si="20">J64</f>
        <v>520</v>
      </c>
      <c r="K63" s="164">
        <f t="shared" si="18"/>
        <v>136.9</v>
      </c>
      <c r="L63" s="164">
        <f t="shared" si="19"/>
        <v>133.30000000000001</v>
      </c>
    </row>
    <row r="64" spans="1:12" ht="78" customHeight="1" x14ac:dyDescent="0.2">
      <c r="A64" s="131" t="s">
        <v>42</v>
      </c>
      <c r="B64" s="162">
        <v>65</v>
      </c>
      <c r="C64" s="162">
        <v>2</v>
      </c>
      <c r="D64" s="162" t="s">
        <v>61</v>
      </c>
      <c r="E64" s="162" t="s">
        <v>73</v>
      </c>
      <c r="F64" s="141" t="s">
        <v>66</v>
      </c>
      <c r="G64" s="163" t="s">
        <v>35</v>
      </c>
      <c r="H64" s="163" t="s">
        <v>43</v>
      </c>
      <c r="I64" s="163"/>
      <c r="J64" s="164">
        <f t="shared" si="20"/>
        <v>520</v>
      </c>
      <c r="K64" s="164">
        <f t="shared" si="18"/>
        <v>136.9</v>
      </c>
      <c r="L64" s="164">
        <f t="shared" si="19"/>
        <v>133.30000000000001</v>
      </c>
    </row>
    <row r="65" spans="1:12" ht="51" x14ac:dyDescent="0.2">
      <c r="A65" s="156" t="s">
        <v>152</v>
      </c>
      <c r="B65" s="162">
        <v>65</v>
      </c>
      <c r="C65" s="162">
        <v>2</v>
      </c>
      <c r="D65" s="162" t="s">
        <v>61</v>
      </c>
      <c r="E65" s="162" t="s">
        <v>73</v>
      </c>
      <c r="F65" s="141" t="s">
        <v>66</v>
      </c>
      <c r="G65" s="163" t="s">
        <v>35</v>
      </c>
      <c r="H65" s="163" t="s">
        <v>43</v>
      </c>
      <c r="I65" s="163" t="s">
        <v>137</v>
      </c>
      <c r="J65" s="164">
        <f>Приложение2!J26</f>
        <v>520</v>
      </c>
      <c r="K65" s="164">
        <f>Приложение2!K26</f>
        <v>136.9</v>
      </c>
      <c r="L65" s="164">
        <f>Приложение2!L26</f>
        <v>133.30000000000001</v>
      </c>
    </row>
    <row r="66" spans="1:12" x14ac:dyDescent="0.2">
      <c r="A66" s="156" t="s">
        <v>45</v>
      </c>
      <c r="B66" s="162">
        <v>65</v>
      </c>
      <c r="C66" s="162">
        <v>2</v>
      </c>
      <c r="D66" s="162" t="s">
        <v>61</v>
      </c>
      <c r="E66" s="162" t="s">
        <v>73</v>
      </c>
      <c r="F66" s="141" t="s">
        <v>67</v>
      </c>
      <c r="G66" s="165"/>
      <c r="H66" s="165"/>
      <c r="I66" s="165"/>
      <c r="J66" s="164">
        <f>J67</f>
        <v>2</v>
      </c>
      <c r="K66" s="164">
        <f t="shared" ref="K66:K69" si="21">K67</f>
        <v>2</v>
      </c>
      <c r="L66" s="164">
        <f t="shared" ref="L66:L69" si="22">L67</f>
        <v>2</v>
      </c>
    </row>
    <row r="67" spans="1:12" ht="25.5" x14ac:dyDescent="0.2">
      <c r="A67" s="156" t="s">
        <v>46</v>
      </c>
      <c r="B67" s="162">
        <v>65</v>
      </c>
      <c r="C67" s="162">
        <v>2</v>
      </c>
      <c r="D67" s="162" t="s">
        <v>61</v>
      </c>
      <c r="E67" s="162" t="s">
        <v>73</v>
      </c>
      <c r="F67" s="141" t="s">
        <v>68</v>
      </c>
      <c r="G67" s="165"/>
      <c r="H67" s="165"/>
      <c r="I67" s="165"/>
      <c r="J67" s="164">
        <f t="shared" ref="J67:J69" si="23">J68</f>
        <v>2</v>
      </c>
      <c r="K67" s="164">
        <f t="shared" si="21"/>
        <v>2</v>
      </c>
      <c r="L67" s="164">
        <f t="shared" si="22"/>
        <v>2</v>
      </c>
    </row>
    <row r="68" spans="1:12" x14ac:dyDescent="0.2">
      <c r="A68" s="156" t="s">
        <v>34</v>
      </c>
      <c r="B68" s="162">
        <v>65</v>
      </c>
      <c r="C68" s="162">
        <v>2</v>
      </c>
      <c r="D68" s="162" t="s">
        <v>61</v>
      </c>
      <c r="E68" s="162" t="s">
        <v>73</v>
      </c>
      <c r="F68" s="141" t="s">
        <v>68</v>
      </c>
      <c r="G68" s="163" t="s">
        <v>35</v>
      </c>
      <c r="H68" s="163"/>
      <c r="I68" s="163"/>
      <c r="J68" s="164">
        <f t="shared" si="23"/>
        <v>2</v>
      </c>
      <c r="K68" s="164">
        <f t="shared" si="21"/>
        <v>2</v>
      </c>
      <c r="L68" s="164">
        <f t="shared" si="22"/>
        <v>2</v>
      </c>
    </row>
    <row r="69" spans="1:12" ht="78" customHeight="1" x14ac:dyDescent="0.2">
      <c r="A69" s="131" t="s">
        <v>42</v>
      </c>
      <c r="B69" s="162">
        <v>65</v>
      </c>
      <c r="C69" s="162">
        <v>2</v>
      </c>
      <c r="D69" s="162" t="s">
        <v>61</v>
      </c>
      <c r="E69" s="162" t="s">
        <v>73</v>
      </c>
      <c r="F69" s="141" t="s">
        <v>68</v>
      </c>
      <c r="G69" s="163" t="s">
        <v>35</v>
      </c>
      <c r="H69" s="163" t="s">
        <v>43</v>
      </c>
      <c r="I69" s="163"/>
      <c r="J69" s="164">
        <f t="shared" si="23"/>
        <v>2</v>
      </c>
      <c r="K69" s="164">
        <f t="shared" si="21"/>
        <v>2</v>
      </c>
      <c r="L69" s="164">
        <f t="shared" si="22"/>
        <v>2</v>
      </c>
    </row>
    <row r="70" spans="1:12" ht="51" x14ac:dyDescent="0.2">
      <c r="A70" s="156" t="s">
        <v>152</v>
      </c>
      <c r="B70" s="162">
        <v>65</v>
      </c>
      <c r="C70" s="162">
        <v>2</v>
      </c>
      <c r="D70" s="162" t="s">
        <v>61</v>
      </c>
      <c r="E70" s="162" t="s">
        <v>73</v>
      </c>
      <c r="F70" s="141" t="s">
        <v>68</v>
      </c>
      <c r="G70" s="163" t="s">
        <v>35</v>
      </c>
      <c r="H70" s="163" t="s">
        <v>43</v>
      </c>
      <c r="I70" s="163" t="s">
        <v>137</v>
      </c>
      <c r="J70" s="164">
        <f>Приложение2!J28</f>
        <v>2</v>
      </c>
      <c r="K70" s="164">
        <f>Приложение2!K28</f>
        <v>2</v>
      </c>
      <c r="L70" s="164">
        <f>Приложение2!L28</f>
        <v>2</v>
      </c>
    </row>
    <row r="71" spans="1:12" ht="76.5" customHeight="1" x14ac:dyDescent="0.2">
      <c r="A71" s="156" t="str">
        <f>Приложение2!A29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1" s="162" t="s">
        <v>141</v>
      </c>
      <c r="C71" s="162" t="s">
        <v>9</v>
      </c>
      <c r="D71" s="162" t="s">
        <v>61</v>
      </c>
      <c r="E71" s="162" t="s">
        <v>200</v>
      </c>
      <c r="F71" s="141"/>
      <c r="G71" s="163"/>
      <c r="H71" s="163"/>
      <c r="I71" s="163"/>
      <c r="J71" s="164">
        <f>J72</f>
        <v>100</v>
      </c>
      <c r="K71" s="164"/>
      <c r="L71" s="164"/>
    </row>
    <row r="72" spans="1:12" ht="90" customHeight="1" x14ac:dyDescent="0.2">
      <c r="A72" s="156" t="str">
        <f>Приложение2!A30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2" s="162" t="s">
        <v>141</v>
      </c>
      <c r="C72" s="162" t="s">
        <v>9</v>
      </c>
      <c r="D72" s="162" t="s">
        <v>61</v>
      </c>
      <c r="E72" s="162" t="s">
        <v>200</v>
      </c>
      <c r="F72" s="141" t="s">
        <v>63</v>
      </c>
      <c r="G72" s="163"/>
      <c r="H72" s="163"/>
      <c r="I72" s="163"/>
      <c r="J72" s="164">
        <f>J73</f>
        <v>100</v>
      </c>
      <c r="K72" s="164"/>
      <c r="L72" s="164"/>
    </row>
    <row r="73" spans="1:12" ht="38.25" customHeight="1" x14ac:dyDescent="0.2">
      <c r="A73" s="156" t="str">
        <f>Приложение2!A31</f>
        <v>Расходы на выплаты персоналу государственных (муниципальных) органов</v>
      </c>
      <c r="B73" s="162" t="s">
        <v>141</v>
      </c>
      <c r="C73" s="162" t="s">
        <v>9</v>
      </c>
      <c r="D73" s="162" t="s">
        <v>61</v>
      </c>
      <c r="E73" s="162" t="s">
        <v>200</v>
      </c>
      <c r="F73" s="141" t="s">
        <v>64</v>
      </c>
      <c r="G73" s="163"/>
      <c r="H73" s="163"/>
      <c r="I73" s="163"/>
      <c r="J73" s="164">
        <f>J74</f>
        <v>100</v>
      </c>
      <c r="K73" s="164"/>
      <c r="L73" s="164"/>
    </row>
    <row r="74" spans="1:12" x14ac:dyDescent="0.2">
      <c r="A74" s="156" t="str">
        <f>A63</f>
        <v>Общегосударственные вопросы</v>
      </c>
      <c r="B74" s="162" t="s">
        <v>141</v>
      </c>
      <c r="C74" s="162" t="s">
        <v>9</v>
      </c>
      <c r="D74" s="162" t="s">
        <v>61</v>
      </c>
      <c r="E74" s="162" t="s">
        <v>200</v>
      </c>
      <c r="F74" s="141" t="s">
        <v>64</v>
      </c>
      <c r="G74" s="163" t="s">
        <v>35</v>
      </c>
      <c r="H74" s="163"/>
      <c r="I74" s="163"/>
      <c r="J74" s="164">
        <f>J75</f>
        <v>100</v>
      </c>
      <c r="K74" s="164"/>
      <c r="L74" s="164"/>
    </row>
    <row r="75" spans="1:12" ht="80.25" customHeight="1" x14ac:dyDescent="0.2">
      <c r="A75" s="156" t="str">
        <f>A64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75" s="162" t="s">
        <v>141</v>
      </c>
      <c r="C75" s="162" t="s">
        <v>9</v>
      </c>
      <c r="D75" s="162" t="s">
        <v>61</v>
      </c>
      <c r="E75" s="162" t="s">
        <v>200</v>
      </c>
      <c r="F75" s="141" t="s">
        <v>64</v>
      </c>
      <c r="G75" s="163" t="s">
        <v>35</v>
      </c>
      <c r="H75" s="163" t="s">
        <v>43</v>
      </c>
      <c r="I75" s="163"/>
      <c r="J75" s="164">
        <f>J76</f>
        <v>100</v>
      </c>
      <c r="K75" s="164"/>
      <c r="L75" s="164"/>
    </row>
    <row r="76" spans="1:12" ht="51.75" customHeight="1" x14ac:dyDescent="0.2">
      <c r="A76" s="156" t="str">
        <f>A65</f>
        <v>Администрация Константиновского сельского поселения Ромодановского муниципального района Республики Мордовия</v>
      </c>
      <c r="B76" s="162" t="s">
        <v>141</v>
      </c>
      <c r="C76" s="162" t="s">
        <v>9</v>
      </c>
      <c r="D76" s="162" t="s">
        <v>61</v>
      </c>
      <c r="E76" s="162" t="s">
        <v>200</v>
      </c>
      <c r="F76" s="141" t="s">
        <v>64</v>
      </c>
      <c r="G76" s="163" t="s">
        <v>35</v>
      </c>
      <c r="H76" s="163" t="s">
        <v>43</v>
      </c>
      <c r="I76" s="163" t="s">
        <v>137</v>
      </c>
      <c r="J76" s="164">
        <f>Приложение2!J31</f>
        <v>100</v>
      </c>
      <c r="K76" s="164"/>
      <c r="L76" s="164"/>
    </row>
    <row r="77" spans="1:12" ht="78" customHeight="1" x14ac:dyDescent="0.2">
      <c r="A77" s="156" t="str">
        <f>Приложение2!A88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77" s="162" t="s">
        <v>75</v>
      </c>
      <c r="C77" s="162"/>
      <c r="D77" s="162"/>
      <c r="E77" s="162"/>
      <c r="F77" s="141"/>
      <c r="G77" s="163"/>
      <c r="H77" s="163"/>
      <c r="I77" s="163"/>
      <c r="J77" s="164">
        <f>J78</f>
        <v>1798.5</v>
      </c>
      <c r="K77" s="164">
        <f t="shared" ref="K77:L77" si="24">K78</f>
        <v>305.7</v>
      </c>
      <c r="L77" s="164">
        <f t="shared" si="24"/>
        <v>373.09999999999997</v>
      </c>
    </row>
    <row r="78" spans="1:12" ht="90" customHeight="1" x14ac:dyDescent="0.2">
      <c r="A78" s="156" t="str">
        <f>Приложение2!A89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78" s="162" t="s">
        <v>75</v>
      </c>
      <c r="C78" s="162" t="s">
        <v>8</v>
      </c>
      <c r="D78" s="162"/>
      <c r="E78" s="162"/>
      <c r="F78" s="141"/>
      <c r="G78" s="163"/>
      <c r="H78" s="163"/>
      <c r="I78" s="163"/>
      <c r="J78" s="164">
        <f>J79+J85+J120+J91+J109+J97+J126+J103</f>
        <v>1798.5</v>
      </c>
      <c r="K78" s="164">
        <f>K79+K85+K120+K91+K109</f>
        <v>305.7</v>
      </c>
      <c r="L78" s="164">
        <f>L79+L85+L120+L91+L109</f>
        <v>373.09999999999997</v>
      </c>
    </row>
    <row r="79" spans="1:12" ht="26.25" customHeight="1" x14ac:dyDescent="0.2">
      <c r="A79" s="156" t="str">
        <f>Приложение2!A90</f>
        <v>Доплаты к пенсиям муниципальных служащих Республики Мордовия</v>
      </c>
      <c r="B79" s="162" t="s">
        <v>75</v>
      </c>
      <c r="C79" s="162" t="s">
        <v>8</v>
      </c>
      <c r="D79" s="162" t="s">
        <v>61</v>
      </c>
      <c r="E79" s="162" t="s">
        <v>78</v>
      </c>
      <c r="F79" s="141"/>
      <c r="G79" s="163"/>
      <c r="H79" s="163"/>
      <c r="I79" s="163"/>
      <c r="J79" s="164">
        <f t="shared" ref="J79:L81" si="25">J80</f>
        <v>55.3</v>
      </c>
      <c r="K79" s="164">
        <f t="shared" si="25"/>
        <v>55.3</v>
      </c>
      <c r="L79" s="164">
        <f t="shared" si="25"/>
        <v>55.3</v>
      </c>
    </row>
    <row r="80" spans="1:12" ht="27" customHeight="1" x14ac:dyDescent="0.2">
      <c r="A80" s="156" t="str">
        <f>Приложение2!A91</f>
        <v>Социальное обеспечение и иные выплаты населению</v>
      </c>
      <c r="B80" s="162" t="s">
        <v>75</v>
      </c>
      <c r="C80" s="162" t="s">
        <v>8</v>
      </c>
      <c r="D80" s="162" t="s">
        <v>61</v>
      </c>
      <c r="E80" s="162" t="s">
        <v>78</v>
      </c>
      <c r="F80" s="141" t="s">
        <v>70</v>
      </c>
      <c r="G80" s="163"/>
      <c r="H80" s="163"/>
      <c r="I80" s="163"/>
      <c r="J80" s="164">
        <f t="shared" si="25"/>
        <v>55.3</v>
      </c>
      <c r="K80" s="164">
        <f t="shared" si="25"/>
        <v>55.3</v>
      </c>
      <c r="L80" s="164">
        <f t="shared" si="25"/>
        <v>55.3</v>
      </c>
    </row>
    <row r="81" spans="1:12" ht="26.25" customHeight="1" x14ac:dyDescent="0.2">
      <c r="A81" s="156" t="str">
        <f>Приложение2!A92</f>
        <v>Публичные нормативные социальные выплаты гражданам</v>
      </c>
      <c r="B81" s="162" t="s">
        <v>75</v>
      </c>
      <c r="C81" s="162" t="s">
        <v>8</v>
      </c>
      <c r="D81" s="162" t="s">
        <v>61</v>
      </c>
      <c r="E81" s="162" t="s">
        <v>78</v>
      </c>
      <c r="F81" s="141" t="s">
        <v>71</v>
      </c>
      <c r="G81" s="163"/>
      <c r="H81" s="163"/>
      <c r="I81" s="163"/>
      <c r="J81" s="164">
        <f t="shared" si="25"/>
        <v>55.3</v>
      </c>
      <c r="K81" s="164">
        <f t="shared" si="25"/>
        <v>55.3</v>
      </c>
      <c r="L81" s="164">
        <f t="shared" si="25"/>
        <v>55.3</v>
      </c>
    </row>
    <row r="82" spans="1:12" x14ac:dyDescent="0.2">
      <c r="A82" s="156" t="str">
        <f>Приложение2!A86</f>
        <v>Социальная политика</v>
      </c>
      <c r="B82" s="162" t="s">
        <v>75</v>
      </c>
      <c r="C82" s="162" t="s">
        <v>8</v>
      </c>
      <c r="D82" s="162" t="s">
        <v>61</v>
      </c>
      <c r="E82" s="162" t="s">
        <v>78</v>
      </c>
      <c r="F82" s="141" t="s">
        <v>71</v>
      </c>
      <c r="G82" s="163" t="s">
        <v>17</v>
      </c>
      <c r="H82" s="163"/>
      <c r="I82" s="163"/>
      <c r="J82" s="164">
        <f>J84</f>
        <v>55.3</v>
      </c>
      <c r="K82" s="164">
        <f>K83</f>
        <v>55.3</v>
      </c>
      <c r="L82" s="164">
        <f>L83</f>
        <v>55.3</v>
      </c>
    </row>
    <row r="83" spans="1:12" x14ac:dyDescent="0.2">
      <c r="A83" s="156" t="str">
        <f>Приложение2!A87</f>
        <v xml:space="preserve"> Пенсионное обеспечение</v>
      </c>
      <c r="B83" s="162" t="s">
        <v>75</v>
      </c>
      <c r="C83" s="162" t="s">
        <v>8</v>
      </c>
      <c r="D83" s="162" t="s">
        <v>61</v>
      </c>
      <c r="E83" s="162" t="s">
        <v>78</v>
      </c>
      <c r="F83" s="141" t="s">
        <v>71</v>
      </c>
      <c r="G83" s="163" t="s">
        <v>17</v>
      </c>
      <c r="H83" s="163" t="s">
        <v>35</v>
      </c>
      <c r="I83" s="163"/>
      <c r="J83" s="164">
        <f>J84</f>
        <v>55.3</v>
      </c>
      <c r="K83" s="164">
        <f>K84</f>
        <v>55.3</v>
      </c>
      <c r="L83" s="164">
        <f>L84</f>
        <v>55.3</v>
      </c>
    </row>
    <row r="84" spans="1:12" ht="54" customHeight="1" x14ac:dyDescent="0.2">
      <c r="A84" s="156" t="str">
        <f>A70</f>
        <v>Администрация Константиновского сельского поселения Ромодановского муниципального района Республики Мордовия</v>
      </c>
      <c r="B84" s="162" t="s">
        <v>75</v>
      </c>
      <c r="C84" s="162" t="s">
        <v>8</v>
      </c>
      <c r="D84" s="162" t="s">
        <v>61</v>
      </c>
      <c r="E84" s="162" t="s">
        <v>78</v>
      </c>
      <c r="F84" s="141" t="s">
        <v>71</v>
      </c>
      <c r="G84" s="163" t="s">
        <v>17</v>
      </c>
      <c r="H84" s="163" t="s">
        <v>35</v>
      </c>
      <c r="I84" s="163" t="s">
        <v>137</v>
      </c>
      <c r="J84" s="164">
        <f>Приложение2!J92</f>
        <v>55.3</v>
      </c>
      <c r="K84" s="164">
        <f>Приложение2!K92</f>
        <v>55.3</v>
      </c>
      <c r="L84" s="164">
        <f>Приложение2!L92</f>
        <v>55.3</v>
      </c>
    </row>
    <row r="85" spans="1:12" ht="66" customHeight="1" x14ac:dyDescent="0.2">
      <c r="A85" s="156" t="str">
        <f>Приложение2!A40</f>
        <v>Резервный фонд администрации Константиновского сельского поселения Ромодановского муниципального района Республики Мордовия</v>
      </c>
      <c r="B85" s="162" t="s">
        <v>75</v>
      </c>
      <c r="C85" s="162" t="s">
        <v>8</v>
      </c>
      <c r="D85" s="162" t="s">
        <v>61</v>
      </c>
      <c r="E85" s="162" t="s">
        <v>77</v>
      </c>
      <c r="F85" s="141"/>
      <c r="G85" s="163"/>
      <c r="H85" s="163"/>
      <c r="I85" s="163"/>
      <c r="J85" s="164">
        <f t="shared" ref="J85:L89" si="26">J86</f>
        <v>5</v>
      </c>
      <c r="K85" s="164">
        <f t="shared" si="26"/>
        <v>5</v>
      </c>
      <c r="L85" s="164">
        <f t="shared" si="26"/>
        <v>5</v>
      </c>
    </row>
    <row r="86" spans="1:12" ht="16.5" customHeight="1" x14ac:dyDescent="0.2">
      <c r="A86" s="156" t="str">
        <f>Приложение2!A41</f>
        <v>Иные бюджетные ассигнования</v>
      </c>
      <c r="B86" s="162" t="s">
        <v>75</v>
      </c>
      <c r="C86" s="162" t="s">
        <v>8</v>
      </c>
      <c r="D86" s="162" t="s">
        <v>61</v>
      </c>
      <c r="E86" s="162" t="s">
        <v>77</v>
      </c>
      <c r="F86" s="141" t="s">
        <v>67</v>
      </c>
      <c r="G86" s="163"/>
      <c r="H86" s="163"/>
      <c r="I86" s="163"/>
      <c r="J86" s="164">
        <f t="shared" si="26"/>
        <v>5</v>
      </c>
      <c r="K86" s="164">
        <f t="shared" si="26"/>
        <v>5</v>
      </c>
      <c r="L86" s="164">
        <f t="shared" si="26"/>
        <v>5</v>
      </c>
    </row>
    <row r="87" spans="1:12" ht="15.75" customHeight="1" x14ac:dyDescent="0.2">
      <c r="A87" s="156" t="str">
        <f>Приложение2!A42</f>
        <v>Резервные средства</v>
      </c>
      <c r="B87" s="162" t="s">
        <v>75</v>
      </c>
      <c r="C87" s="162" t="s">
        <v>8</v>
      </c>
      <c r="D87" s="162" t="s">
        <v>61</v>
      </c>
      <c r="E87" s="162" t="s">
        <v>77</v>
      </c>
      <c r="F87" s="141" t="s">
        <v>69</v>
      </c>
      <c r="G87" s="163"/>
      <c r="H87" s="163"/>
      <c r="I87" s="163"/>
      <c r="J87" s="164">
        <f t="shared" si="26"/>
        <v>5</v>
      </c>
      <c r="K87" s="164">
        <f t="shared" si="26"/>
        <v>5</v>
      </c>
      <c r="L87" s="164">
        <f t="shared" si="26"/>
        <v>5</v>
      </c>
    </row>
    <row r="88" spans="1:12" ht="15" customHeight="1" x14ac:dyDescent="0.2">
      <c r="A88" s="156" t="str">
        <f>Приложение2!A8</f>
        <v>Общегосударственные вопросы</v>
      </c>
      <c r="B88" s="162" t="s">
        <v>75</v>
      </c>
      <c r="C88" s="162" t="s">
        <v>8</v>
      </c>
      <c r="D88" s="162" t="s">
        <v>61</v>
      </c>
      <c r="E88" s="162" t="s">
        <v>77</v>
      </c>
      <c r="F88" s="141" t="s">
        <v>69</v>
      </c>
      <c r="G88" s="163" t="s">
        <v>35</v>
      </c>
      <c r="H88" s="163"/>
      <c r="I88" s="163"/>
      <c r="J88" s="164">
        <f t="shared" si="26"/>
        <v>5</v>
      </c>
      <c r="K88" s="164">
        <f t="shared" si="26"/>
        <v>5</v>
      </c>
      <c r="L88" s="164">
        <f t="shared" si="26"/>
        <v>5</v>
      </c>
    </row>
    <row r="89" spans="1:12" ht="14.25" customHeight="1" x14ac:dyDescent="0.2">
      <c r="A89" s="156" t="str">
        <f>Приложение2!A37</f>
        <v xml:space="preserve">Резервные фонды </v>
      </c>
      <c r="B89" s="162" t="s">
        <v>75</v>
      </c>
      <c r="C89" s="162" t="s">
        <v>8</v>
      </c>
      <c r="D89" s="162" t="s">
        <v>61</v>
      </c>
      <c r="E89" s="162" t="s">
        <v>77</v>
      </c>
      <c r="F89" s="141" t="s">
        <v>69</v>
      </c>
      <c r="G89" s="163" t="s">
        <v>35</v>
      </c>
      <c r="H89" s="163" t="s">
        <v>18</v>
      </c>
      <c r="I89" s="163"/>
      <c r="J89" s="164">
        <f t="shared" si="26"/>
        <v>5</v>
      </c>
      <c r="K89" s="164">
        <f t="shared" si="26"/>
        <v>5</v>
      </c>
      <c r="L89" s="164">
        <f t="shared" si="26"/>
        <v>5</v>
      </c>
    </row>
    <row r="90" spans="1:12" ht="50.25" customHeight="1" x14ac:dyDescent="0.2">
      <c r="A90" s="156" t="str">
        <f>A84</f>
        <v>Администрация Константиновского сельского поселения Ромодановского муниципального района Республики Мордовия</v>
      </c>
      <c r="B90" s="162" t="s">
        <v>75</v>
      </c>
      <c r="C90" s="162" t="s">
        <v>8</v>
      </c>
      <c r="D90" s="162" t="s">
        <v>61</v>
      </c>
      <c r="E90" s="162" t="s">
        <v>77</v>
      </c>
      <c r="F90" s="141" t="s">
        <v>69</v>
      </c>
      <c r="G90" s="163" t="s">
        <v>35</v>
      </c>
      <c r="H90" s="163" t="s">
        <v>18</v>
      </c>
      <c r="I90" s="163" t="s">
        <v>137</v>
      </c>
      <c r="J90" s="164">
        <f>Приложение2!J42</f>
        <v>5</v>
      </c>
      <c r="K90" s="164">
        <f>Приложение2!K42</f>
        <v>5</v>
      </c>
      <c r="L90" s="164">
        <f>Приложение2!L42</f>
        <v>5</v>
      </c>
    </row>
    <row r="91" spans="1:12" ht="31.5" customHeight="1" x14ac:dyDescent="0.2">
      <c r="A91" s="156" t="str">
        <f>Приложение2!A97</f>
        <v>Процентные платежи по муниципальному долгу</v>
      </c>
      <c r="B91" s="162" t="s">
        <v>75</v>
      </c>
      <c r="C91" s="162" t="s">
        <v>8</v>
      </c>
      <c r="D91" s="162" t="s">
        <v>61</v>
      </c>
      <c r="E91" s="162" t="s">
        <v>182</v>
      </c>
      <c r="F91" s="141"/>
      <c r="G91" s="163"/>
      <c r="H91" s="163"/>
      <c r="I91" s="163"/>
      <c r="J91" s="164">
        <f t="shared" ref="J91:L95" si="27">J92</f>
        <v>1.2</v>
      </c>
      <c r="K91" s="164">
        <f t="shared" si="27"/>
        <v>1.1000000000000001</v>
      </c>
      <c r="L91" s="164">
        <f t="shared" si="27"/>
        <v>1</v>
      </c>
    </row>
    <row r="92" spans="1:12" ht="33" customHeight="1" x14ac:dyDescent="0.2">
      <c r="A92" s="156" t="str">
        <f>Приложение2!A98</f>
        <v>Обслуживание государственного (муниципального) долга</v>
      </c>
      <c r="B92" s="162" t="s">
        <v>75</v>
      </c>
      <c r="C92" s="162" t="s">
        <v>8</v>
      </c>
      <c r="D92" s="162" t="s">
        <v>61</v>
      </c>
      <c r="E92" s="162" t="s">
        <v>182</v>
      </c>
      <c r="F92" s="141" t="s">
        <v>183</v>
      </c>
      <c r="G92" s="163"/>
      <c r="H92" s="163"/>
      <c r="I92" s="163"/>
      <c r="J92" s="164">
        <f t="shared" si="27"/>
        <v>1.2</v>
      </c>
      <c r="K92" s="164">
        <f t="shared" si="27"/>
        <v>1.1000000000000001</v>
      </c>
      <c r="L92" s="164">
        <f t="shared" si="27"/>
        <v>1</v>
      </c>
    </row>
    <row r="93" spans="1:12" ht="14.25" customHeight="1" x14ac:dyDescent="0.2">
      <c r="A93" s="156" t="str">
        <f>Приложение2!A99</f>
        <v>Обслуживание муниципального долга</v>
      </c>
      <c r="B93" s="162" t="s">
        <v>75</v>
      </c>
      <c r="C93" s="162" t="s">
        <v>8</v>
      </c>
      <c r="D93" s="162" t="s">
        <v>61</v>
      </c>
      <c r="E93" s="162" t="s">
        <v>182</v>
      </c>
      <c r="F93" s="141" t="s">
        <v>184</v>
      </c>
      <c r="G93" s="163"/>
      <c r="H93" s="163"/>
      <c r="I93" s="163"/>
      <c r="J93" s="164">
        <f t="shared" si="27"/>
        <v>1.2</v>
      </c>
      <c r="K93" s="164">
        <f t="shared" si="27"/>
        <v>1.1000000000000001</v>
      </c>
      <c r="L93" s="164">
        <f t="shared" si="27"/>
        <v>1</v>
      </c>
    </row>
    <row r="94" spans="1:12" ht="15.75" customHeight="1" x14ac:dyDescent="0.2">
      <c r="A94" s="156" t="str">
        <f>Приложение2!A8</f>
        <v>Общегосударственные вопросы</v>
      </c>
      <c r="B94" s="162" t="s">
        <v>75</v>
      </c>
      <c r="C94" s="162" t="s">
        <v>8</v>
      </c>
      <c r="D94" s="162" t="s">
        <v>61</v>
      </c>
      <c r="E94" s="162" t="s">
        <v>182</v>
      </c>
      <c r="F94" s="141" t="s">
        <v>184</v>
      </c>
      <c r="G94" s="163" t="s">
        <v>35</v>
      </c>
      <c r="H94" s="163"/>
      <c r="I94" s="163"/>
      <c r="J94" s="164">
        <f t="shared" si="27"/>
        <v>1.2</v>
      </c>
      <c r="K94" s="164">
        <f t="shared" si="27"/>
        <v>1.1000000000000001</v>
      </c>
      <c r="L94" s="164">
        <f t="shared" si="27"/>
        <v>1</v>
      </c>
    </row>
    <row r="95" spans="1:12" ht="24.75" customHeight="1" x14ac:dyDescent="0.2">
      <c r="A95" s="156" t="str">
        <f>Приложение2!A93</f>
        <v>Обслуживание государственного (муниципального)долга</v>
      </c>
      <c r="B95" s="162" t="s">
        <v>75</v>
      </c>
      <c r="C95" s="162" t="s">
        <v>8</v>
      </c>
      <c r="D95" s="162" t="s">
        <v>61</v>
      </c>
      <c r="E95" s="162" t="s">
        <v>182</v>
      </c>
      <c r="F95" s="141" t="s">
        <v>184</v>
      </c>
      <c r="G95" s="163" t="s">
        <v>35</v>
      </c>
      <c r="H95" s="163" t="s">
        <v>171</v>
      </c>
      <c r="I95" s="163"/>
      <c r="J95" s="164">
        <f t="shared" si="27"/>
        <v>1.2</v>
      </c>
      <c r="K95" s="164">
        <f t="shared" si="27"/>
        <v>1.1000000000000001</v>
      </c>
      <c r="L95" s="164">
        <f t="shared" si="27"/>
        <v>1</v>
      </c>
    </row>
    <row r="96" spans="1:12" ht="53.25" customHeight="1" x14ac:dyDescent="0.2">
      <c r="A96" s="156" t="str">
        <f>A90</f>
        <v>Администрация Константиновского сельского поселения Ромодановского муниципального района Республики Мордовия</v>
      </c>
      <c r="B96" s="162" t="s">
        <v>75</v>
      </c>
      <c r="C96" s="162" t="s">
        <v>8</v>
      </c>
      <c r="D96" s="162" t="s">
        <v>61</v>
      </c>
      <c r="E96" s="162" t="s">
        <v>182</v>
      </c>
      <c r="F96" s="141" t="s">
        <v>184</v>
      </c>
      <c r="G96" s="163" t="s">
        <v>35</v>
      </c>
      <c r="H96" s="163" t="s">
        <v>171</v>
      </c>
      <c r="I96" s="163" t="s">
        <v>137</v>
      </c>
      <c r="J96" s="164">
        <f>Приложение2!J99</f>
        <v>1.2</v>
      </c>
      <c r="K96" s="164">
        <f>Приложение2!K99</f>
        <v>1.1000000000000001</v>
      </c>
      <c r="L96" s="164">
        <f>Приложение2!L99</f>
        <v>1</v>
      </c>
    </row>
    <row r="97" spans="1:12" ht="25.5" customHeight="1" x14ac:dyDescent="0.2">
      <c r="A97" s="156" t="str">
        <f>Приложение2!A80</f>
        <v>Организация и содержание мест захоронения</v>
      </c>
      <c r="B97" s="162" t="s">
        <v>75</v>
      </c>
      <c r="C97" s="162" t="s">
        <v>8</v>
      </c>
      <c r="D97" s="162" t="s">
        <v>61</v>
      </c>
      <c r="E97" s="162" t="s">
        <v>218</v>
      </c>
      <c r="F97" s="141"/>
      <c r="G97" s="163"/>
      <c r="H97" s="163"/>
      <c r="I97" s="163"/>
      <c r="J97" s="164">
        <f>J98</f>
        <v>281</v>
      </c>
      <c r="K97" s="164"/>
      <c r="L97" s="164"/>
    </row>
    <row r="98" spans="1:12" ht="38.25" customHeight="1" x14ac:dyDescent="0.2">
      <c r="A98" s="156" t="str">
        <f>Приложение2!A81</f>
        <v>Закупка товаров, работ и услуг для обеспечения государственных (муниципальных) нужд</v>
      </c>
      <c r="B98" s="162" t="s">
        <v>75</v>
      </c>
      <c r="C98" s="162" t="s">
        <v>8</v>
      </c>
      <c r="D98" s="162" t="s">
        <v>61</v>
      </c>
      <c r="E98" s="162" t="s">
        <v>218</v>
      </c>
      <c r="F98" s="141" t="s">
        <v>65</v>
      </c>
      <c r="G98" s="163"/>
      <c r="H98" s="163"/>
      <c r="I98" s="163"/>
      <c r="J98" s="164">
        <f>J99</f>
        <v>281</v>
      </c>
      <c r="K98" s="164"/>
      <c r="L98" s="164"/>
    </row>
    <row r="99" spans="1:12" ht="39" customHeight="1" x14ac:dyDescent="0.2">
      <c r="A99" s="156" t="str">
        <f>Приложение2!A82</f>
        <v>Иные закупки товаров, работ и услуг для обеспечения государственных (муниципальных) нужд</v>
      </c>
      <c r="B99" s="162" t="s">
        <v>75</v>
      </c>
      <c r="C99" s="162" t="s">
        <v>8</v>
      </c>
      <c r="D99" s="162" t="s">
        <v>61</v>
      </c>
      <c r="E99" s="162" t="s">
        <v>218</v>
      </c>
      <c r="F99" s="141" t="s">
        <v>66</v>
      </c>
      <c r="G99" s="163"/>
      <c r="H99" s="163"/>
      <c r="I99" s="163"/>
      <c r="J99" s="164">
        <f>J100</f>
        <v>281</v>
      </c>
      <c r="K99" s="164"/>
      <c r="L99" s="164"/>
    </row>
    <row r="100" spans="1:12" ht="12.75" customHeight="1" x14ac:dyDescent="0.2">
      <c r="A100" s="156" t="str">
        <f>Приложение2!A59</f>
        <v>Жилищно-коммунальное хозяйство</v>
      </c>
      <c r="B100" s="162" t="s">
        <v>75</v>
      </c>
      <c r="C100" s="162" t="s">
        <v>8</v>
      </c>
      <c r="D100" s="162" t="s">
        <v>61</v>
      </c>
      <c r="E100" s="162" t="s">
        <v>218</v>
      </c>
      <c r="F100" s="141" t="s">
        <v>66</v>
      </c>
      <c r="G100" s="163" t="s">
        <v>47</v>
      </c>
      <c r="H100" s="163"/>
      <c r="I100" s="163"/>
      <c r="J100" s="164">
        <f>J101</f>
        <v>281</v>
      </c>
      <c r="K100" s="164"/>
      <c r="L100" s="164"/>
    </row>
    <row r="101" spans="1:12" ht="14.25" customHeight="1" x14ac:dyDescent="0.2">
      <c r="A101" s="156" t="str">
        <f>Приложение2!A66</f>
        <v>Благоустройство</v>
      </c>
      <c r="B101" s="162" t="s">
        <v>75</v>
      </c>
      <c r="C101" s="162" t="s">
        <v>8</v>
      </c>
      <c r="D101" s="162" t="s">
        <v>61</v>
      </c>
      <c r="E101" s="162" t="s">
        <v>218</v>
      </c>
      <c r="F101" s="141" t="s">
        <v>66</v>
      </c>
      <c r="G101" s="163" t="s">
        <v>47</v>
      </c>
      <c r="H101" s="163" t="s">
        <v>51</v>
      </c>
      <c r="I101" s="163"/>
      <c r="J101" s="164">
        <f>J102</f>
        <v>281</v>
      </c>
      <c r="K101" s="164"/>
      <c r="L101" s="164"/>
    </row>
    <row r="102" spans="1:12" ht="53.25" customHeight="1" x14ac:dyDescent="0.2">
      <c r="A102" s="156" t="str">
        <f>A96</f>
        <v>Администрация Константиновского сельского поселения Ромодановского муниципального района Республики Мордовия</v>
      </c>
      <c r="B102" s="162" t="s">
        <v>75</v>
      </c>
      <c r="C102" s="162" t="s">
        <v>8</v>
      </c>
      <c r="D102" s="162" t="s">
        <v>61</v>
      </c>
      <c r="E102" s="162" t="s">
        <v>218</v>
      </c>
      <c r="F102" s="141" t="s">
        <v>66</v>
      </c>
      <c r="G102" s="163" t="s">
        <v>47</v>
      </c>
      <c r="H102" s="163" t="s">
        <v>51</v>
      </c>
      <c r="I102" s="163" t="s">
        <v>137</v>
      </c>
      <c r="J102" s="164">
        <f>Приложение2!J82</f>
        <v>281</v>
      </c>
      <c r="K102" s="164"/>
      <c r="L102" s="164"/>
    </row>
    <row r="103" spans="1:12" ht="107.25" customHeight="1" x14ac:dyDescent="0.2">
      <c r="A103" s="156" t="str">
        <f>Приложение2!A63</f>
        <v>Иные межбюджетные трасфертына осуществление полномочий по организации в границах поселения электро-,газо-и водоснабжения населения,водоотведения в пределахполномочий,установленных законодательством Российской Федерации</v>
      </c>
      <c r="B103" s="162" t="s">
        <v>75</v>
      </c>
      <c r="C103" s="162" t="s">
        <v>8</v>
      </c>
      <c r="D103" s="162" t="s">
        <v>61</v>
      </c>
      <c r="E103" s="162" t="s">
        <v>224</v>
      </c>
      <c r="F103" s="141"/>
      <c r="G103" s="163"/>
      <c r="H103" s="163"/>
      <c r="I103" s="163"/>
      <c r="J103" s="164">
        <f>J104</f>
        <v>114.1</v>
      </c>
      <c r="K103" s="164"/>
      <c r="L103" s="164"/>
    </row>
    <row r="104" spans="1:12" ht="42" customHeight="1" x14ac:dyDescent="0.2">
      <c r="A104" s="156" t="str">
        <f>A98</f>
        <v>Закупка товаров, работ и услуг для обеспечения государственных (муниципальных) нужд</v>
      </c>
      <c r="B104" s="162" t="s">
        <v>75</v>
      </c>
      <c r="C104" s="162" t="s">
        <v>8</v>
      </c>
      <c r="D104" s="162" t="s">
        <v>61</v>
      </c>
      <c r="E104" s="162" t="s">
        <v>224</v>
      </c>
      <c r="F104" s="141" t="s">
        <v>65</v>
      </c>
      <c r="G104" s="163"/>
      <c r="H104" s="163"/>
      <c r="I104" s="163"/>
      <c r="J104" s="164">
        <f>J105</f>
        <v>114.1</v>
      </c>
      <c r="K104" s="164"/>
      <c r="L104" s="164"/>
    </row>
    <row r="105" spans="1:12" ht="42.75" customHeight="1" x14ac:dyDescent="0.2">
      <c r="A105" s="156" t="str">
        <f>A99</f>
        <v>Иные закупки товаров, работ и услуг для обеспечения государственных (муниципальных) нужд</v>
      </c>
      <c r="B105" s="162" t="s">
        <v>75</v>
      </c>
      <c r="C105" s="162" t="s">
        <v>8</v>
      </c>
      <c r="D105" s="162" t="s">
        <v>61</v>
      </c>
      <c r="E105" s="162" t="s">
        <v>224</v>
      </c>
      <c r="F105" s="141" t="s">
        <v>66</v>
      </c>
      <c r="G105" s="163"/>
      <c r="H105" s="163"/>
      <c r="I105" s="163"/>
      <c r="J105" s="164">
        <f>J106</f>
        <v>114.1</v>
      </c>
      <c r="K105" s="164"/>
      <c r="L105" s="164"/>
    </row>
    <row r="106" spans="1:12" ht="15.75" customHeight="1" x14ac:dyDescent="0.2">
      <c r="A106" s="156" t="str">
        <f>A100</f>
        <v>Жилищно-коммунальное хозяйство</v>
      </c>
      <c r="B106" s="162" t="s">
        <v>75</v>
      </c>
      <c r="C106" s="162" t="s">
        <v>8</v>
      </c>
      <c r="D106" s="162" t="s">
        <v>61</v>
      </c>
      <c r="E106" s="162" t="s">
        <v>224</v>
      </c>
      <c r="F106" s="141" t="s">
        <v>66</v>
      </c>
      <c r="G106" s="170" t="s">
        <v>47</v>
      </c>
      <c r="H106" s="170"/>
      <c r="I106" s="170"/>
      <c r="J106" s="164">
        <f>J107</f>
        <v>114.1</v>
      </c>
      <c r="K106" s="164"/>
      <c r="L106" s="164"/>
    </row>
    <row r="107" spans="1:12" ht="16.5" customHeight="1" x14ac:dyDescent="0.2">
      <c r="A107" s="156" t="str">
        <f>Приложение2!A60</f>
        <v>Коммунальное хозяйства</v>
      </c>
      <c r="B107" s="162" t="s">
        <v>75</v>
      </c>
      <c r="C107" s="162" t="s">
        <v>8</v>
      </c>
      <c r="D107" s="162" t="s">
        <v>61</v>
      </c>
      <c r="E107" s="162" t="s">
        <v>224</v>
      </c>
      <c r="F107" s="141" t="s">
        <v>66</v>
      </c>
      <c r="G107" s="170" t="s">
        <v>47</v>
      </c>
      <c r="H107" s="170" t="s">
        <v>37</v>
      </c>
      <c r="I107" s="170"/>
      <c r="J107" s="164">
        <f>J108</f>
        <v>114.1</v>
      </c>
      <c r="K107" s="164"/>
      <c r="L107" s="164"/>
    </row>
    <row r="108" spans="1:12" ht="53.25" customHeight="1" x14ac:dyDescent="0.2">
      <c r="A108" s="156" t="str">
        <f>A102</f>
        <v>Администрация Константиновского сельского поселения Ромодановского муниципального района Республики Мордовия</v>
      </c>
      <c r="B108" s="162" t="s">
        <v>75</v>
      </c>
      <c r="C108" s="162" t="s">
        <v>8</v>
      </c>
      <c r="D108" s="162" t="s">
        <v>61</v>
      </c>
      <c r="E108" s="162" t="s">
        <v>224</v>
      </c>
      <c r="F108" s="141" t="s">
        <v>66</v>
      </c>
      <c r="G108" s="170" t="s">
        <v>47</v>
      </c>
      <c r="H108" s="170" t="s">
        <v>37</v>
      </c>
      <c r="I108" s="170" t="s">
        <v>137</v>
      </c>
      <c r="J108" s="164">
        <f>Приложение2!J65</f>
        <v>114.1</v>
      </c>
      <c r="K108" s="164"/>
      <c r="L108" s="164"/>
    </row>
    <row r="109" spans="1:12" ht="80.25" customHeight="1" x14ac:dyDescent="0.2">
      <c r="A109" s="156" t="str">
        <f>Приложение2!A47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109" s="162" t="s">
        <v>75</v>
      </c>
      <c r="C109" s="162" t="s">
        <v>8</v>
      </c>
      <c r="D109" s="162" t="s">
        <v>61</v>
      </c>
      <c r="E109" s="162" t="s">
        <v>119</v>
      </c>
      <c r="F109" s="141"/>
      <c r="G109" s="163"/>
      <c r="H109" s="163"/>
      <c r="I109" s="163"/>
      <c r="J109" s="164">
        <f>J110+J115</f>
        <v>217.4</v>
      </c>
      <c r="K109" s="164">
        <f>K110+K115</f>
        <v>243.8</v>
      </c>
      <c r="L109" s="164">
        <f>L110+L115</f>
        <v>311.2</v>
      </c>
    </row>
    <row r="110" spans="1:12" ht="90.75" customHeight="1" x14ac:dyDescent="0.2">
      <c r="A110" s="156" t="str">
        <f>Приложение2!A48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10" s="162" t="s">
        <v>75</v>
      </c>
      <c r="C110" s="162" t="s">
        <v>8</v>
      </c>
      <c r="D110" s="162" t="s">
        <v>61</v>
      </c>
      <c r="E110" s="162" t="s">
        <v>119</v>
      </c>
      <c r="F110" s="141" t="s">
        <v>63</v>
      </c>
      <c r="G110" s="163"/>
      <c r="H110" s="163"/>
      <c r="I110" s="163"/>
      <c r="J110" s="164">
        <f t="shared" ref="J110:L113" si="28">J111</f>
        <v>214.4</v>
      </c>
      <c r="K110" s="164">
        <f t="shared" si="28"/>
        <v>240.8</v>
      </c>
      <c r="L110" s="164">
        <f t="shared" si="28"/>
        <v>308.2</v>
      </c>
    </row>
    <row r="111" spans="1:12" ht="49.5" customHeight="1" x14ac:dyDescent="0.2">
      <c r="A111" s="156" t="str">
        <f>Приложение2!A49</f>
        <v>Расходы на выплаты персоналу государственных (муниципальных) органов</v>
      </c>
      <c r="B111" s="162" t="s">
        <v>75</v>
      </c>
      <c r="C111" s="162" t="s">
        <v>8</v>
      </c>
      <c r="D111" s="162" t="s">
        <v>61</v>
      </c>
      <c r="E111" s="162" t="s">
        <v>119</v>
      </c>
      <c r="F111" s="141" t="s">
        <v>64</v>
      </c>
      <c r="G111" s="163"/>
      <c r="H111" s="163"/>
      <c r="I111" s="163"/>
      <c r="J111" s="164">
        <f t="shared" si="28"/>
        <v>214.4</v>
      </c>
      <c r="K111" s="164">
        <f t="shared" si="28"/>
        <v>240.8</v>
      </c>
      <c r="L111" s="164">
        <f t="shared" si="28"/>
        <v>308.2</v>
      </c>
    </row>
    <row r="112" spans="1:12" ht="21.75" customHeight="1" x14ac:dyDescent="0.2">
      <c r="A112" s="156" t="str">
        <f>Приложение2!A43</f>
        <v>Национальная оборона</v>
      </c>
      <c r="B112" s="162" t="s">
        <v>75</v>
      </c>
      <c r="C112" s="162" t="s">
        <v>8</v>
      </c>
      <c r="D112" s="162" t="s">
        <v>61</v>
      </c>
      <c r="E112" s="162" t="s">
        <v>119</v>
      </c>
      <c r="F112" s="141" t="s">
        <v>64</v>
      </c>
      <c r="G112" s="163" t="s">
        <v>37</v>
      </c>
      <c r="H112" s="163"/>
      <c r="I112" s="163"/>
      <c r="J112" s="164">
        <f t="shared" si="28"/>
        <v>214.4</v>
      </c>
      <c r="K112" s="164">
        <f t="shared" si="28"/>
        <v>240.8</v>
      </c>
      <c r="L112" s="164">
        <f t="shared" si="28"/>
        <v>308.2</v>
      </c>
    </row>
    <row r="113" spans="1:12" ht="27.75" customHeight="1" x14ac:dyDescent="0.2">
      <c r="A113" s="156" t="str">
        <f>Приложение2!A44</f>
        <v>Мобилизационная и вневойсковая подготовка</v>
      </c>
      <c r="B113" s="162" t="s">
        <v>75</v>
      </c>
      <c r="C113" s="162" t="s">
        <v>8</v>
      </c>
      <c r="D113" s="162" t="s">
        <v>61</v>
      </c>
      <c r="E113" s="162" t="s">
        <v>119</v>
      </c>
      <c r="F113" s="141" t="s">
        <v>64</v>
      </c>
      <c r="G113" s="163" t="s">
        <v>37</v>
      </c>
      <c r="H113" s="163" t="s">
        <v>51</v>
      </c>
      <c r="I113" s="163"/>
      <c r="J113" s="164">
        <f t="shared" si="28"/>
        <v>214.4</v>
      </c>
      <c r="K113" s="164">
        <f t="shared" si="28"/>
        <v>240.8</v>
      </c>
      <c r="L113" s="164">
        <f t="shared" si="28"/>
        <v>308.2</v>
      </c>
    </row>
    <row r="114" spans="1:12" ht="49.5" customHeight="1" x14ac:dyDescent="0.2">
      <c r="A114" s="156" t="str">
        <f>A119</f>
        <v>Администрация Константиновского сельского поселения Ромодановского муниципального района Республики Мордовия</v>
      </c>
      <c r="B114" s="162" t="s">
        <v>75</v>
      </c>
      <c r="C114" s="162" t="s">
        <v>8</v>
      </c>
      <c r="D114" s="162" t="s">
        <v>61</v>
      </c>
      <c r="E114" s="162" t="s">
        <v>119</v>
      </c>
      <c r="F114" s="141" t="s">
        <v>64</v>
      </c>
      <c r="G114" s="163" t="s">
        <v>37</v>
      </c>
      <c r="H114" s="163" t="s">
        <v>51</v>
      </c>
      <c r="I114" s="163" t="s">
        <v>137</v>
      </c>
      <c r="J114" s="164">
        <f>Приложение2!J49</f>
        <v>214.4</v>
      </c>
      <c r="K114" s="164">
        <f>Приложение2!K49</f>
        <v>240.8</v>
      </c>
      <c r="L114" s="164">
        <f>Приложение2!L49</f>
        <v>308.2</v>
      </c>
    </row>
    <row r="115" spans="1:12" ht="38.25" customHeight="1" x14ac:dyDescent="0.2">
      <c r="A115" s="156" t="str">
        <f>Приложение2!A50</f>
        <v>Закупка товаров, работ и услуг для обеспечения государственных (муниципальных) нужд</v>
      </c>
      <c r="B115" s="162" t="s">
        <v>75</v>
      </c>
      <c r="C115" s="162" t="s">
        <v>8</v>
      </c>
      <c r="D115" s="162" t="s">
        <v>61</v>
      </c>
      <c r="E115" s="162" t="s">
        <v>119</v>
      </c>
      <c r="F115" s="141" t="s">
        <v>65</v>
      </c>
      <c r="G115" s="163"/>
      <c r="H115" s="163"/>
      <c r="I115" s="163"/>
      <c r="J115" s="164">
        <f t="shared" ref="J115:L118" si="29">J116</f>
        <v>3</v>
      </c>
      <c r="K115" s="164">
        <f t="shared" si="29"/>
        <v>3</v>
      </c>
      <c r="L115" s="164">
        <f t="shared" si="29"/>
        <v>3</v>
      </c>
    </row>
    <row r="116" spans="1:12" ht="38.25" customHeight="1" x14ac:dyDescent="0.2">
      <c r="A116" s="156" t="str">
        <f>Приложение2!A51</f>
        <v>Иные закупки товаров, работ и услуг для обеспечения государственных (муниципальных) нужд</v>
      </c>
      <c r="B116" s="162" t="s">
        <v>75</v>
      </c>
      <c r="C116" s="162" t="s">
        <v>8</v>
      </c>
      <c r="D116" s="162" t="s">
        <v>61</v>
      </c>
      <c r="E116" s="162" t="s">
        <v>119</v>
      </c>
      <c r="F116" s="141" t="s">
        <v>66</v>
      </c>
      <c r="G116" s="163"/>
      <c r="H116" s="163"/>
      <c r="I116" s="163"/>
      <c r="J116" s="164">
        <f t="shared" si="29"/>
        <v>3</v>
      </c>
      <c r="K116" s="164">
        <f t="shared" si="29"/>
        <v>3</v>
      </c>
      <c r="L116" s="164">
        <f t="shared" si="29"/>
        <v>3</v>
      </c>
    </row>
    <row r="117" spans="1:12" ht="15" customHeight="1" x14ac:dyDescent="0.2">
      <c r="A117" s="156" t="str">
        <f>'Приложение 3'!A43</f>
        <v>Национальная оборона</v>
      </c>
      <c r="B117" s="162" t="s">
        <v>75</v>
      </c>
      <c r="C117" s="162" t="s">
        <v>8</v>
      </c>
      <c r="D117" s="162" t="s">
        <v>61</v>
      </c>
      <c r="E117" s="162" t="s">
        <v>119</v>
      </c>
      <c r="F117" s="141" t="s">
        <v>66</v>
      </c>
      <c r="G117" s="163" t="s">
        <v>37</v>
      </c>
      <c r="H117" s="163"/>
      <c r="I117" s="163"/>
      <c r="J117" s="164">
        <f t="shared" si="29"/>
        <v>3</v>
      </c>
      <c r="K117" s="164">
        <f t="shared" si="29"/>
        <v>3</v>
      </c>
      <c r="L117" s="164">
        <f t="shared" si="29"/>
        <v>3</v>
      </c>
    </row>
    <row r="118" spans="1:12" ht="27.75" customHeight="1" x14ac:dyDescent="0.2">
      <c r="A118" s="156" t="str">
        <f>'Приложение 3'!A44</f>
        <v>Мобилизационная и вневойсковая подготовка</v>
      </c>
      <c r="B118" s="162" t="s">
        <v>75</v>
      </c>
      <c r="C118" s="162" t="s">
        <v>8</v>
      </c>
      <c r="D118" s="162" t="s">
        <v>61</v>
      </c>
      <c r="E118" s="162" t="s">
        <v>119</v>
      </c>
      <c r="F118" s="141" t="s">
        <v>66</v>
      </c>
      <c r="G118" s="163" t="s">
        <v>37</v>
      </c>
      <c r="H118" s="163" t="s">
        <v>51</v>
      </c>
      <c r="I118" s="163"/>
      <c r="J118" s="164">
        <f t="shared" si="29"/>
        <v>3</v>
      </c>
      <c r="K118" s="164">
        <f t="shared" si="29"/>
        <v>3</v>
      </c>
      <c r="L118" s="164">
        <f t="shared" si="29"/>
        <v>3</v>
      </c>
    </row>
    <row r="119" spans="1:12" ht="51.75" customHeight="1" x14ac:dyDescent="0.2">
      <c r="A119" s="156" t="str">
        <f>A96</f>
        <v>Администрация Константиновского сельского поселения Ромодановского муниципального района Республики Мордовия</v>
      </c>
      <c r="B119" s="162" t="s">
        <v>75</v>
      </c>
      <c r="C119" s="162" t="s">
        <v>8</v>
      </c>
      <c r="D119" s="162" t="s">
        <v>61</v>
      </c>
      <c r="E119" s="162" t="s">
        <v>119</v>
      </c>
      <c r="F119" s="141" t="s">
        <v>66</v>
      </c>
      <c r="G119" s="163" t="s">
        <v>37</v>
      </c>
      <c r="H119" s="163" t="s">
        <v>51</v>
      </c>
      <c r="I119" s="163" t="s">
        <v>137</v>
      </c>
      <c r="J119" s="164">
        <f>Приложение2!J51</f>
        <v>3</v>
      </c>
      <c r="K119" s="164">
        <f>Приложение2!K51</f>
        <v>3</v>
      </c>
      <c r="L119" s="164">
        <f>Приложение2!L51</f>
        <v>3</v>
      </c>
    </row>
    <row r="120" spans="1:12" ht="132" customHeight="1" x14ac:dyDescent="0.2">
      <c r="A120" s="156" t="str">
        <f>Приложение2!A34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20" s="162">
        <v>89</v>
      </c>
      <c r="C120" s="162">
        <v>1</v>
      </c>
      <c r="D120" s="162" t="s">
        <v>61</v>
      </c>
      <c r="E120" s="162" t="s">
        <v>74</v>
      </c>
      <c r="F120" s="141"/>
      <c r="G120" s="165"/>
      <c r="H120" s="165"/>
      <c r="I120" s="165"/>
      <c r="J120" s="164">
        <f t="shared" ref="J120:L123" si="30">J121</f>
        <v>0.5</v>
      </c>
      <c r="K120" s="164">
        <f t="shared" si="30"/>
        <v>0.5</v>
      </c>
      <c r="L120" s="164">
        <f t="shared" si="30"/>
        <v>0.6</v>
      </c>
    </row>
    <row r="121" spans="1:12" ht="39" customHeight="1" x14ac:dyDescent="0.2">
      <c r="A121" s="156" t="s">
        <v>173</v>
      </c>
      <c r="B121" s="162">
        <v>89</v>
      </c>
      <c r="C121" s="162">
        <v>1</v>
      </c>
      <c r="D121" s="162" t="s">
        <v>61</v>
      </c>
      <c r="E121" s="162" t="s">
        <v>74</v>
      </c>
      <c r="F121" s="141" t="s">
        <v>65</v>
      </c>
      <c r="G121" s="165"/>
      <c r="H121" s="165"/>
      <c r="I121" s="165"/>
      <c r="J121" s="164">
        <f t="shared" si="30"/>
        <v>0.5</v>
      </c>
      <c r="K121" s="164">
        <f t="shared" ref="K121:K123" si="31">K122</f>
        <v>0.5</v>
      </c>
      <c r="L121" s="164">
        <f t="shared" ref="L121:L123" si="32">L122</f>
        <v>0.6</v>
      </c>
    </row>
    <row r="122" spans="1:12" ht="38.25" x14ac:dyDescent="0.2">
      <c r="A122" s="156" t="s">
        <v>44</v>
      </c>
      <c r="B122" s="162">
        <v>89</v>
      </c>
      <c r="C122" s="162">
        <v>1</v>
      </c>
      <c r="D122" s="162" t="s">
        <v>61</v>
      </c>
      <c r="E122" s="162" t="s">
        <v>74</v>
      </c>
      <c r="F122" s="141" t="s">
        <v>66</v>
      </c>
      <c r="G122" s="165"/>
      <c r="H122" s="165"/>
      <c r="I122" s="165"/>
      <c r="J122" s="164">
        <f t="shared" si="30"/>
        <v>0.5</v>
      </c>
      <c r="K122" s="164">
        <f t="shared" si="31"/>
        <v>0.5</v>
      </c>
      <c r="L122" s="164">
        <f t="shared" si="32"/>
        <v>0.6</v>
      </c>
    </row>
    <row r="123" spans="1:12" x14ac:dyDescent="0.2">
      <c r="A123" s="156" t="s">
        <v>34</v>
      </c>
      <c r="B123" s="162">
        <v>89</v>
      </c>
      <c r="C123" s="162">
        <v>1</v>
      </c>
      <c r="D123" s="162" t="s">
        <v>61</v>
      </c>
      <c r="E123" s="162" t="s">
        <v>74</v>
      </c>
      <c r="F123" s="141" t="s">
        <v>66</v>
      </c>
      <c r="G123" s="163" t="s">
        <v>35</v>
      </c>
      <c r="H123" s="163"/>
      <c r="I123" s="163"/>
      <c r="J123" s="164">
        <f t="shared" si="30"/>
        <v>0.5</v>
      </c>
      <c r="K123" s="164">
        <f t="shared" si="31"/>
        <v>0.5</v>
      </c>
      <c r="L123" s="164">
        <f t="shared" si="32"/>
        <v>0.6</v>
      </c>
    </row>
    <row r="124" spans="1:12" ht="75" customHeight="1" x14ac:dyDescent="0.2">
      <c r="A124" s="131" t="s">
        <v>42</v>
      </c>
      <c r="B124" s="162">
        <v>89</v>
      </c>
      <c r="C124" s="162">
        <v>1</v>
      </c>
      <c r="D124" s="162" t="s">
        <v>61</v>
      </c>
      <c r="E124" s="162" t="s">
        <v>74</v>
      </c>
      <c r="F124" s="141" t="s">
        <v>66</v>
      </c>
      <c r="G124" s="163" t="s">
        <v>35</v>
      </c>
      <c r="H124" s="163" t="s">
        <v>43</v>
      </c>
      <c r="I124" s="163"/>
      <c r="J124" s="164">
        <f>J125</f>
        <v>0.5</v>
      </c>
      <c r="K124" s="164">
        <f>K125</f>
        <v>0.5</v>
      </c>
      <c r="L124" s="164">
        <f>L125</f>
        <v>0.6</v>
      </c>
    </row>
    <row r="125" spans="1:12" ht="56.25" customHeight="1" x14ac:dyDescent="0.2">
      <c r="A125" s="131" t="str">
        <f>A131</f>
        <v>Администрация Константиновского сельского поселения Ромодановского муниципального района Республики Мордовия</v>
      </c>
      <c r="B125" s="162" t="s">
        <v>75</v>
      </c>
      <c r="C125" s="162" t="s">
        <v>8</v>
      </c>
      <c r="D125" s="162" t="s">
        <v>61</v>
      </c>
      <c r="E125" s="162" t="s">
        <v>74</v>
      </c>
      <c r="F125" s="141" t="s">
        <v>66</v>
      </c>
      <c r="G125" s="163" t="s">
        <v>35</v>
      </c>
      <c r="H125" s="163" t="s">
        <v>43</v>
      </c>
      <c r="I125" s="163" t="s">
        <v>137</v>
      </c>
      <c r="J125" s="164">
        <v>0.5</v>
      </c>
      <c r="K125" s="164">
        <v>0.5</v>
      </c>
      <c r="L125" s="164">
        <v>0.6</v>
      </c>
    </row>
    <row r="126" spans="1:12" ht="53.25" customHeight="1" x14ac:dyDescent="0.2">
      <c r="A126" s="131" t="str">
        <f>Приложение2!A83</f>
        <v>Решение вопросов местного значения,осуществляемое с провлечением средств самообложения граждан</v>
      </c>
      <c r="B126" s="162" t="s">
        <v>75</v>
      </c>
      <c r="C126" s="162" t="s">
        <v>8</v>
      </c>
      <c r="D126" s="162" t="s">
        <v>61</v>
      </c>
      <c r="E126" s="162" t="s">
        <v>233</v>
      </c>
      <c r="F126" s="141"/>
      <c r="G126" s="163"/>
      <c r="H126" s="163"/>
      <c r="I126" s="163"/>
      <c r="J126" s="164">
        <f>J127</f>
        <v>1124</v>
      </c>
      <c r="K126" s="164"/>
      <c r="L126" s="164"/>
    </row>
    <row r="127" spans="1:12" ht="39" customHeight="1" x14ac:dyDescent="0.2">
      <c r="A127" s="131" t="str">
        <f>Приложение2!A81</f>
        <v>Закупка товаров, работ и услуг для обеспечения государственных (муниципальных) нужд</v>
      </c>
      <c r="B127" s="162" t="s">
        <v>75</v>
      </c>
      <c r="C127" s="162" t="s">
        <v>8</v>
      </c>
      <c r="D127" s="162" t="s">
        <v>61</v>
      </c>
      <c r="E127" s="162" t="s">
        <v>233</v>
      </c>
      <c r="F127" s="141" t="s">
        <v>65</v>
      </c>
      <c r="G127" s="163"/>
      <c r="H127" s="163"/>
      <c r="I127" s="163"/>
      <c r="J127" s="164">
        <f>J128</f>
        <v>1124</v>
      </c>
      <c r="K127" s="164"/>
      <c r="L127" s="164"/>
    </row>
    <row r="128" spans="1:12" ht="39" customHeight="1" x14ac:dyDescent="0.2">
      <c r="A128" s="131" t="str">
        <f>Приложение2!A82</f>
        <v>Иные закупки товаров, работ и услуг для обеспечения государственных (муниципальных) нужд</v>
      </c>
      <c r="B128" s="162" t="s">
        <v>75</v>
      </c>
      <c r="C128" s="162" t="s">
        <v>8</v>
      </c>
      <c r="D128" s="162" t="s">
        <v>61</v>
      </c>
      <c r="E128" s="162" t="s">
        <v>233</v>
      </c>
      <c r="F128" s="141" t="s">
        <v>66</v>
      </c>
      <c r="G128" s="163"/>
      <c r="H128" s="163"/>
      <c r="I128" s="163"/>
      <c r="J128" s="164">
        <f>J129</f>
        <v>1124</v>
      </c>
      <c r="K128" s="164"/>
      <c r="L128" s="164"/>
    </row>
    <row r="129" spans="1:12" ht="14.25" customHeight="1" x14ac:dyDescent="0.2">
      <c r="A129" s="131" t="str">
        <f>Приложение2!A59</f>
        <v>Жилищно-коммунальное хозяйство</v>
      </c>
      <c r="B129" s="162" t="s">
        <v>75</v>
      </c>
      <c r="C129" s="162" t="s">
        <v>8</v>
      </c>
      <c r="D129" s="162" t="s">
        <v>61</v>
      </c>
      <c r="E129" s="162" t="s">
        <v>233</v>
      </c>
      <c r="F129" s="141" t="s">
        <v>66</v>
      </c>
      <c r="G129" s="163" t="s">
        <v>47</v>
      </c>
      <c r="H129" s="163"/>
      <c r="I129" s="163"/>
      <c r="J129" s="164">
        <f>J130</f>
        <v>1124</v>
      </c>
      <c r="K129" s="164"/>
      <c r="L129" s="164"/>
    </row>
    <row r="130" spans="1:12" ht="12.75" customHeight="1" x14ac:dyDescent="0.2">
      <c r="A130" s="131" t="str">
        <f>Приложение2!A66</f>
        <v>Благоустройство</v>
      </c>
      <c r="B130" s="162" t="s">
        <v>75</v>
      </c>
      <c r="C130" s="162" t="s">
        <v>8</v>
      </c>
      <c r="D130" s="162" t="s">
        <v>61</v>
      </c>
      <c r="E130" s="162" t="s">
        <v>233</v>
      </c>
      <c r="F130" s="141" t="s">
        <v>66</v>
      </c>
      <c r="G130" s="163" t="s">
        <v>47</v>
      </c>
      <c r="H130" s="163" t="s">
        <v>51</v>
      </c>
      <c r="I130" s="163"/>
      <c r="J130" s="164">
        <f>J131</f>
        <v>1124</v>
      </c>
      <c r="K130" s="164"/>
      <c r="L130" s="164"/>
    </row>
    <row r="131" spans="1:12" ht="51.75" customHeight="1" x14ac:dyDescent="0.2">
      <c r="A131" s="131" t="str">
        <f>A119</f>
        <v>Администрация Константиновского сельского поселения Ромодановского муниципального района Республики Мордовия</v>
      </c>
      <c r="B131" s="162" t="s">
        <v>75</v>
      </c>
      <c r="C131" s="162" t="s">
        <v>8</v>
      </c>
      <c r="D131" s="162" t="s">
        <v>61</v>
      </c>
      <c r="E131" s="162" t="s">
        <v>233</v>
      </c>
      <c r="F131" s="141" t="s">
        <v>66</v>
      </c>
      <c r="G131" s="163" t="s">
        <v>47</v>
      </c>
      <c r="H131" s="163" t="s">
        <v>51</v>
      </c>
      <c r="I131" s="163" t="s">
        <v>137</v>
      </c>
      <c r="J131" s="164">
        <f>Приложение2!J85</f>
        <v>1124</v>
      </c>
      <c r="K131" s="164"/>
      <c r="L131" s="164"/>
    </row>
  </sheetData>
  <autoFilter ref="A1:L131" xr:uid="{00000000-0009-0000-0000-000004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9"/>
  <sheetViews>
    <sheetView tabSelected="1" view="pageBreakPreview" topLeftCell="A12" zoomScale="60" zoomScaleNormal="55" workbookViewId="0">
      <selection activeCell="C29" sqref="C29"/>
    </sheetView>
  </sheetViews>
  <sheetFormatPr defaultRowHeight="12.75" x14ac:dyDescent="0.2"/>
  <cols>
    <col min="1" max="1" width="58.6640625" style="58" customWidth="1"/>
    <col min="2" max="2" width="125" style="58" customWidth="1"/>
    <col min="3" max="3" width="27" style="58" customWidth="1"/>
    <col min="4" max="4" width="30.83203125" style="58" customWidth="1"/>
    <col min="5" max="5" width="27.5" style="58" customWidth="1"/>
    <col min="6" max="6" width="41.83203125" style="59" customWidth="1"/>
    <col min="7" max="7" width="23.6640625" style="58" customWidth="1"/>
    <col min="8" max="8" width="19.5" style="58" customWidth="1"/>
    <col min="9" max="9" width="25.5" style="58" customWidth="1"/>
    <col min="10" max="16384" width="9.33203125" style="58"/>
  </cols>
  <sheetData>
    <row r="1" spans="1:7" ht="51" hidden="1" customHeight="1" x14ac:dyDescent="0.35">
      <c r="B1" s="103"/>
      <c r="C1" s="183"/>
      <c r="D1" s="183"/>
      <c r="E1" s="183"/>
      <c r="F1" s="57"/>
    </row>
    <row r="2" spans="1:7" ht="339" customHeight="1" x14ac:dyDescent="0.3">
      <c r="A2" s="102"/>
      <c r="B2" s="101"/>
      <c r="C2" s="182" t="s">
        <v>214</v>
      </c>
      <c r="D2" s="182"/>
      <c r="E2" s="182"/>
      <c r="F2" s="24"/>
      <c r="G2" s="24"/>
    </row>
    <row r="3" spans="1:7" ht="13.15" customHeight="1" x14ac:dyDescent="0.2">
      <c r="A3" s="181" t="s">
        <v>208</v>
      </c>
      <c r="B3" s="181"/>
      <c r="C3" s="181"/>
      <c r="D3" s="181"/>
      <c r="E3" s="181"/>
    </row>
    <row r="4" spans="1:7" ht="13.15" customHeight="1" x14ac:dyDescent="0.2">
      <c r="A4" s="181"/>
      <c r="B4" s="181"/>
      <c r="C4" s="181"/>
      <c r="D4" s="181"/>
      <c r="E4" s="181"/>
    </row>
    <row r="5" spans="1:7" ht="83.25" customHeight="1" x14ac:dyDescent="0.3">
      <c r="A5" s="181"/>
      <c r="B5" s="181"/>
      <c r="C5" s="181"/>
      <c r="D5" s="181"/>
      <c r="E5" s="181"/>
      <c r="F5" s="100"/>
    </row>
    <row r="6" spans="1:7" ht="23.25" customHeight="1" x14ac:dyDescent="0.25">
      <c r="A6" s="99"/>
      <c r="B6" s="99"/>
      <c r="C6" s="98"/>
    </row>
    <row r="7" spans="1:7" ht="37.15" customHeight="1" x14ac:dyDescent="0.2">
      <c r="A7" s="184" t="s">
        <v>23</v>
      </c>
      <c r="B7" s="185" t="s">
        <v>24</v>
      </c>
      <c r="C7" s="186" t="s">
        <v>25</v>
      </c>
      <c r="D7" s="186"/>
      <c r="E7" s="186"/>
    </row>
    <row r="8" spans="1:7" s="64" customFormat="1" ht="138.6" customHeight="1" x14ac:dyDescent="0.4">
      <c r="A8" s="184"/>
      <c r="B8" s="185"/>
      <c r="C8" s="45" t="s">
        <v>177</v>
      </c>
      <c r="D8" s="45" t="s">
        <v>193</v>
      </c>
      <c r="E8" s="45" t="s">
        <v>204</v>
      </c>
      <c r="F8" s="65"/>
    </row>
    <row r="9" spans="1:7" s="80" customFormat="1" ht="28.15" customHeight="1" x14ac:dyDescent="0.3">
      <c r="A9" s="97" t="s">
        <v>8</v>
      </c>
      <c r="B9" s="96" t="s">
        <v>9</v>
      </c>
      <c r="C9" s="95">
        <v>3</v>
      </c>
      <c r="D9" s="95">
        <v>4</v>
      </c>
      <c r="E9" s="95">
        <v>5</v>
      </c>
      <c r="F9" s="81"/>
    </row>
    <row r="10" spans="1:7" s="80" customFormat="1" ht="44.45" customHeight="1" x14ac:dyDescent="0.35">
      <c r="A10" s="92" t="s">
        <v>85</v>
      </c>
      <c r="B10" s="104" t="s">
        <v>117</v>
      </c>
      <c r="C10" s="94">
        <f>C11+C22+C14+C18</f>
        <v>30.799999999999635</v>
      </c>
      <c r="D10" s="94">
        <f>D11+D22+D14+D18</f>
        <v>-60.8</v>
      </c>
      <c r="E10" s="94">
        <f>E11+E22+E14+E18</f>
        <v>-72.900000000000006</v>
      </c>
      <c r="F10" s="81"/>
    </row>
    <row r="11" spans="1:7" s="80" customFormat="1" ht="55.5" customHeight="1" x14ac:dyDescent="0.35">
      <c r="A11" s="92" t="s">
        <v>116</v>
      </c>
      <c r="B11" s="93" t="s">
        <v>82</v>
      </c>
      <c r="C11" s="88">
        <f t="shared" ref="C11:E12" si="0">SUM(C12)</f>
        <v>0</v>
      </c>
      <c r="D11" s="88">
        <f t="shared" si="0"/>
        <v>0</v>
      </c>
      <c r="E11" s="88">
        <f t="shared" si="0"/>
        <v>0</v>
      </c>
      <c r="F11" s="81"/>
    </row>
    <row r="12" spans="1:7" s="80" customFormat="1" ht="73.900000000000006" customHeight="1" x14ac:dyDescent="0.4">
      <c r="A12" s="92" t="s">
        <v>115</v>
      </c>
      <c r="B12" s="91" t="s">
        <v>114</v>
      </c>
      <c r="C12" s="88">
        <f t="shared" si="0"/>
        <v>0</v>
      </c>
      <c r="D12" s="88">
        <f t="shared" si="0"/>
        <v>0</v>
      </c>
      <c r="E12" s="88">
        <f t="shared" si="0"/>
        <v>0</v>
      </c>
      <c r="F12" s="81"/>
    </row>
    <row r="13" spans="1:7" s="80" customFormat="1" ht="71.45" customHeight="1" x14ac:dyDescent="0.4">
      <c r="A13" s="92" t="s">
        <v>113</v>
      </c>
      <c r="B13" s="91" t="s">
        <v>112</v>
      </c>
      <c r="C13" s="88">
        <v>0</v>
      </c>
      <c r="D13" s="74">
        <v>0</v>
      </c>
      <c r="E13" s="74">
        <v>0</v>
      </c>
      <c r="F13" s="81"/>
    </row>
    <row r="14" spans="1:7" s="80" customFormat="1" ht="63" customHeight="1" x14ac:dyDescent="0.4">
      <c r="A14" s="78" t="s">
        <v>111</v>
      </c>
      <c r="B14" s="90" t="s">
        <v>110</v>
      </c>
      <c r="C14" s="88">
        <f t="shared" ref="C14:E15" si="1">C15</f>
        <v>-48.6</v>
      </c>
      <c r="D14" s="88">
        <f t="shared" si="1"/>
        <v>-60.8</v>
      </c>
      <c r="E14" s="88">
        <f t="shared" si="1"/>
        <v>-72.900000000000006</v>
      </c>
      <c r="F14" s="81"/>
    </row>
    <row r="15" spans="1:7" s="80" customFormat="1" ht="57" customHeight="1" x14ac:dyDescent="0.4">
      <c r="A15" s="78" t="s">
        <v>109</v>
      </c>
      <c r="B15" s="90" t="s">
        <v>108</v>
      </c>
      <c r="C15" s="88">
        <f t="shared" si="1"/>
        <v>-48.6</v>
      </c>
      <c r="D15" s="88">
        <f t="shared" si="1"/>
        <v>-60.8</v>
      </c>
      <c r="E15" s="88">
        <f t="shared" si="1"/>
        <v>-72.900000000000006</v>
      </c>
      <c r="F15" s="81"/>
    </row>
    <row r="16" spans="1:7" s="80" customFormat="1" ht="82.9" customHeight="1" x14ac:dyDescent="0.4">
      <c r="A16" s="78" t="s">
        <v>107</v>
      </c>
      <c r="B16" s="89" t="s">
        <v>106</v>
      </c>
      <c r="C16" s="88">
        <f>SUM(C17)</f>
        <v>-48.6</v>
      </c>
      <c r="D16" s="88">
        <f>SUM(D17)</f>
        <v>-60.8</v>
      </c>
      <c r="E16" s="88">
        <f>SUM(E17)</f>
        <v>-72.900000000000006</v>
      </c>
      <c r="F16" s="81"/>
    </row>
    <row r="17" spans="1:6" s="80" customFormat="1" ht="77.45" customHeight="1" x14ac:dyDescent="0.4">
      <c r="A17" s="78" t="s">
        <v>147</v>
      </c>
      <c r="B17" s="87" t="s">
        <v>146</v>
      </c>
      <c r="C17" s="86">
        <v>-48.6</v>
      </c>
      <c r="D17" s="86">
        <v>-60.8</v>
      </c>
      <c r="E17" s="86">
        <v>-72.900000000000006</v>
      </c>
      <c r="F17" s="81"/>
    </row>
    <row r="18" spans="1:6" s="80" customFormat="1" ht="48" customHeight="1" x14ac:dyDescent="0.4">
      <c r="A18" s="84" t="s">
        <v>105</v>
      </c>
      <c r="B18" s="85" t="s">
        <v>104</v>
      </c>
      <c r="C18" s="74">
        <f t="shared" ref="C18:E20" si="2">C19</f>
        <v>0</v>
      </c>
      <c r="D18" s="74">
        <f t="shared" si="2"/>
        <v>0</v>
      </c>
      <c r="E18" s="74">
        <f t="shared" si="2"/>
        <v>0</v>
      </c>
      <c r="F18" s="81"/>
    </row>
    <row r="19" spans="1:6" s="80" customFormat="1" ht="57.6" customHeight="1" x14ac:dyDescent="0.4">
      <c r="A19" s="84" t="s">
        <v>103</v>
      </c>
      <c r="B19" s="85" t="s">
        <v>102</v>
      </c>
      <c r="C19" s="74">
        <f t="shared" si="2"/>
        <v>0</v>
      </c>
      <c r="D19" s="74">
        <f t="shared" si="2"/>
        <v>0</v>
      </c>
      <c r="E19" s="74">
        <f t="shared" si="2"/>
        <v>0</v>
      </c>
      <c r="F19" s="81"/>
    </row>
    <row r="20" spans="1:6" s="80" customFormat="1" ht="77.45" customHeight="1" x14ac:dyDescent="0.4">
      <c r="A20" s="84" t="s">
        <v>101</v>
      </c>
      <c r="B20" s="85" t="s">
        <v>100</v>
      </c>
      <c r="C20" s="74">
        <f t="shared" si="2"/>
        <v>0</v>
      </c>
      <c r="D20" s="74">
        <f t="shared" si="2"/>
        <v>0</v>
      </c>
      <c r="E20" s="74">
        <f t="shared" si="2"/>
        <v>0</v>
      </c>
      <c r="F20" s="81"/>
    </row>
    <row r="21" spans="1:6" s="80" customFormat="1" ht="101.45" customHeight="1" x14ac:dyDescent="0.4">
      <c r="A21" s="84" t="s">
        <v>99</v>
      </c>
      <c r="B21" s="85" t="s">
        <v>98</v>
      </c>
      <c r="C21" s="74">
        <v>0</v>
      </c>
      <c r="D21" s="74">
        <v>0</v>
      </c>
      <c r="E21" s="74">
        <v>0</v>
      </c>
      <c r="F21" s="81"/>
    </row>
    <row r="22" spans="1:6" s="80" customFormat="1" ht="52.9" customHeight="1" x14ac:dyDescent="0.35">
      <c r="A22" s="84" t="s">
        <v>97</v>
      </c>
      <c r="B22" s="83" t="s">
        <v>96</v>
      </c>
      <c r="C22" s="82">
        <f>C23+C26</f>
        <v>79.399999999999636</v>
      </c>
      <c r="D22" s="82">
        <f>D23+D26</f>
        <v>0</v>
      </c>
      <c r="E22" s="82">
        <f>E23+E26</f>
        <v>0</v>
      </c>
      <c r="F22" s="81"/>
    </row>
    <row r="23" spans="1:6" s="72" customFormat="1" ht="40.15" customHeight="1" x14ac:dyDescent="0.35">
      <c r="A23" s="76" t="s">
        <v>95</v>
      </c>
      <c r="B23" s="79" t="s">
        <v>94</v>
      </c>
      <c r="C23" s="74">
        <f t="shared" ref="C23:E24" si="3">SUM(C24)</f>
        <v>-4558</v>
      </c>
      <c r="D23" s="74">
        <f>D24</f>
        <v>-1866.9</v>
      </c>
      <c r="E23" s="74">
        <f t="shared" si="3"/>
        <v>-1987.7</v>
      </c>
      <c r="F23" s="73"/>
    </row>
    <row r="24" spans="1:6" s="64" customFormat="1" ht="46.15" customHeight="1" x14ac:dyDescent="0.4">
      <c r="A24" s="78" t="s">
        <v>93</v>
      </c>
      <c r="B24" s="77" t="s">
        <v>92</v>
      </c>
      <c r="C24" s="60">
        <f t="shared" si="3"/>
        <v>-4558</v>
      </c>
      <c r="D24" s="60">
        <f t="shared" si="3"/>
        <v>-1866.9</v>
      </c>
      <c r="E24" s="60">
        <f t="shared" si="3"/>
        <v>-1987.7</v>
      </c>
      <c r="F24" s="65"/>
    </row>
    <row r="25" spans="1:6" s="64" customFormat="1" ht="58.15" customHeight="1" x14ac:dyDescent="0.4">
      <c r="A25" s="78" t="s">
        <v>149</v>
      </c>
      <c r="B25" s="77" t="s">
        <v>148</v>
      </c>
      <c r="C25" s="60">
        <v>-4558</v>
      </c>
      <c r="D25" s="60">
        <v>-1866.9</v>
      </c>
      <c r="E25" s="60">
        <v>-1987.7</v>
      </c>
      <c r="F25" s="65"/>
    </row>
    <row r="26" spans="1:6" s="72" customFormat="1" ht="43.15" customHeight="1" x14ac:dyDescent="0.35">
      <c r="A26" s="76" t="s">
        <v>91</v>
      </c>
      <c r="B26" s="75" t="s">
        <v>90</v>
      </c>
      <c r="C26" s="74">
        <f t="shared" ref="C26:E27" si="4">SUM(C27)</f>
        <v>4637.3999999999996</v>
      </c>
      <c r="D26" s="74">
        <f t="shared" si="4"/>
        <v>1866.9</v>
      </c>
      <c r="E26" s="74">
        <f t="shared" si="4"/>
        <v>1987.7</v>
      </c>
      <c r="F26" s="73"/>
    </row>
    <row r="27" spans="1:6" s="64" customFormat="1" ht="47.45" customHeight="1" x14ac:dyDescent="0.4">
      <c r="A27" s="71" t="s">
        <v>89</v>
      </c>
      <c r="B27" s="70" t="s">
        <v>88</v>
      </c>
      <c r="C27" s="60">
        <f t="shared" si="4"/>
        <v>4637.3999999999996</v>
      </c>
      <c r="D27" s="60">
        <f t="shared" si="4"/>
        <v>1866.9</v>
      </c>
      <c r="E27" s="60">
        <f t="shared" si="4"/>
        <v>1987.7</v>
      </c>
      <c r="F27" s="65"/>
    </row>
    <row r="28" spans="1:6" s="64" customFormat="1" ht="56.45" customHeight="1" x14ac:dyDescent="0.4">
      <c r="A28" s="69" t="s">
        <v>87</v>
      </c>
      <c r="B28" s="68" t="s">
        <v>86</v>
      </c>
      <c r="C28" s="60">
        <v>4637.3999999999996</v>
      </c>
      <c r="D28" s="60">
        <v>1866.9</v>
      </c>
      <c r="E28" s="60">
        <v>1987.7</v>
      </c>
      <c r="F28" s="65"/>
    </row>
    <row r="29" spans="1:6" s="64" customFormat="1" ht="76.5" customHeight="1" x14ac:dyDescent="0.4">
      <c r="A29" s="67" t="s">
        <v>85</v>
      </c>
      <c r="B29" s="66" t="s">
        <v>155</v>
      </c>
      <c r="C29" s="60">
        <v>0</v>
      </c>
      <c r="D29" s="60">
        <v>0</v>
      </c>
      <c r="E29" s="60">
        <v>0</v>
      </c>
      <c r="F29" s="65"/>
    </row>
    <row r="30" spans="1:6" ht="37.15" customHeight="1" x14ac:dyDescent="0.4">
      <c r="A30" s="63"/>
      <c r="B30" s="62" t="s">
        <v>136</v>
      </c>
      <c r="C30" s="61">
        <v>965.5</v>
      </c>
      <c r="D30" s="60">
        <v>705</v>
      </c>
      <c r="E30" s="60">
        <v>729.9</v>
      </c>
    </row>
    <row r="32" spans="1:6" x14ac:dyDescent="0.2">
      <c r="F32" s="58"/>
    </row>
    <row r="33" spans="6:6" ht="44.45" customHeight="1" x14ac:dyDescent="0.2">
      <c r="F33" s="58"/>
    </row>
    <row r="34" spans="6:6" x14ac:dyDescent="0.2">
      <c r="F34" s="58"/>
    </row>
    <row r="35" spans="6:6" x14ac:dyDescent="0.2">
      <c r="F35" s="58"/>
    </row>
    <row r="36" spans="6:6" x14ac:dyDescent="0.2">
      <c r="F36" s="58"/>
    </row>
    <row r="37" spans="6:6" x14ac:dyDescent="0.2">
      <c r="F37" s="58"/>
    </row>
    <row r="38" spans="6:6" x14ac:dyDescent="0.2">
      <c r="F38" s="58"/>
    </row>
    <row r="39" spans="6:6" x14ac:dyDescent="0.2">
      <c r="F39" s="58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7"/>
  <sheetViews>
    <sheetView view="pageBreakPreview" topLeftCell="A3" zoomScale="60" zoomScaleNormal="55" workbookViewId="0">
      <selection activeCell="F3" sqref="F3"/>
    </sheetView>
  </sheetViews>
  <sheetFormatPr defaultColWidth="9.33203125" defaultRowHeight="15.75" x14ac:dyDescent="0.25"/>
  <cols>
    <col min="1" max="1" width="25" style="23" customWidth="1"/>
    <col min="2" max="2" width="91" style="23" customWidth="1"/>
    <col min="3" max="3" width="26.5" style="23" customWidth="1"/>
    <col min="4" max="4" width="28.33203125" style="23" customWidth="1"/>
    <col min="5" max="5" width="28.83203125" style="23" customWidth="1"/>
    <col min="6" max="6" width="58.5" style="25" customWidth="1"/>
    <col min="7" max="16384" width="9.33203125" style="23"/>
  </cols>
  <sheetData>
    <row r="1" spans="1:7" s="53" customFormat="1" ht="3" hidden="1" customHeight="1" x14ac:dyDescent="0.35">
      <c r="B1" s="189"/>
      <c r="C1" s="189"/>
      <c r="D1" s="189"/>
      <c r="E1" s="189"/>
      <c r="F1" s="57"/>
    </row>
    <row r="2" spans="1:7" s="53" customFormat="1" ht="27" hidden="1" customHeight="1" x14ac:dyDescent="0.45">
      <c r="A2" s="55"/>
      <c r="B2" s="54"/>
      <c r="C2" s="54"/>
      <c r="D2" s="190"/>
      <c r="E2" s="190"/>
      <c r="F2" s="56"/>
    </row>
    <row r="3" spans="1:7" s="53" customFormat="1" ht="409.6" customHeight="1" x14ac:dyDescent="0.45">
      <c r="A3" s="55"/>
      <c r="B3" s="54"/>
      <c r="C3" s="54"/>
      <c r="D3" s="182" t="s">
        <v>215</v>
      </c>
      <c r="E3" s="182"/>
      <c r="F3" s="24"/>
      <c r="G3" s="24"/>
    </row>
    <row r="4" spans="1:7" ht="15.6" customHeight="1" x14ac:dyDescent="0.25">
      <c r="A4" s="191" t="s">
        <v>209</v>
      </c>
      <c r="B4" s="191"/>
      <c r="C4" s="191"/>
      <c r="D4" s="191"/>
      <c r="E4" s="191"/>
    </row>
    <row r="5" spans="1:7" ht="15.6" customHeight="1" x14ac:dyDescent="0.25">
      <c r="A5" s="191"/>
      <c r="B5" s="191"/>
      <c r="C5" s="191"/>
      <c r="D5" s="191"/>
      <c r="E5" s="191"/>
      <c r="F5" s="52"/>
    </row>
    <row r="6" spans="1:7" ht="103.9" customHeight="1" x14ac:dyDescent="0.25">
      <c r="A6" s="191"/>
      <c r="B6" s="191"/>
      <c r="C6" s="191"/>
      <c r="D6" s="191"/>
      <c r="E6" s="191"/>
      <c r="F6" s="51"/>
    </row>
    <row r="7" spans="1:7" ht="24.75" customHeight="1" x14ac:dyDescent="0.4">
      <c r="A7" s="50"/>
      <c r="B7" s="50"/>
      <c r="C7" s="49"/>
      <c r="E7" s="48"/>
    </row>
    <row r="8" spans="1:7" ht="25.5" customHeight="1" x14ac:dyDescent="0.25">
      <c r="A8" s="192" t="s">
        <v>26</v>
      </c>
      <c r="B8" s="193" t="s">
        <v>84</v>
      </c>
      <c r="C8" s="194" t="s">
        <v>27</v>
      </c>
      <c r="D8" s="195"/>
      <c r="E8" s="195"/>
      <c r="F8" s="47"/>
      <c r="G8" s="46"/>
    </row>
    <row r="9" spans="1:7" s="27" customFormat="1" ht="31.15" customHeight="1" x14ac:dyDescent="0.4">
      <c r="A9" s="192"/>
      <c r="B9" s="193"/>
      <c r="C9" s="45" t="s">
        <v>177</v>
      </c>
      <c r="D9" s="45" t="s">
        <v>193</v>
      </c>
      <c r="E9" s="45" t="s">
        <v>204</v>
      </c>
      <c r="F9" s="28"/>
    </row>
    <row r="10" spans="1:7" s="27" customFormat="1" ht="26.25" x14ac:dyDescent="0.4">
      <c r="A10" s="44">
        <v>1</v>
      </c>
      <c r="B10" s="43">
        <v>2</v>
      </c>
      <c r="C10" s="42">
        <v>3</v>
      </c>
      <c r="D10" s="41">
        <v>4</v>
      </c>
      <c r="E10" s="41">
        <v>5</v>
      </c>
      <c r="F10" s="28"/>
    </row>
    <row r="11" spans="1:7" s="27" customFormat="1" ht="26.25" x14ac:dyDescent="0.4">
      <c r="A11" s="187" t="s">
        <v>19</v>
      </c>
      <c r="B11" s="188"/>
      <c r="C11" s="40"/>
      <c r="D11" s="37"/>
      <c r="E11" s="37"/>
      <c r="F11" s="28"/>
    </row>
    <row r="12" spans="1:7" s="27" customFormat="1" ht="54.6" customHeight="1" x14ac:dyDescent="0.4">
      <c r="A12" s="35" t="s">
        <v>83</v>
      </c>
      <c r="B12" s="39" t="s">
        <v>82</v>
      </c>
      <c r="C12" s="33">
        <f>C14</f>
        <v>0</v>
      </c>
      <c r="D12" s="33">
        <f>D14</f>
        <v>0</v>
      </c>
      <c r="E12" s="33">
        <f>E14</f>
        <v>0</v>
      </c>
      <c r="F12" s="28"/>
    </row>
    <row r="13" spans="1:7" s="27" customFormat="1" ht="31.15" customHeight="1" x14ac:dyDescent="0.4">
      <c r="A13" s="31"/>
      <c r="B13" s="34" t="s">
        <v>80</v>
      </c>
      <c r="C13" s="38"/>
      <c r="D13" s="37"/>
      <c r="E13" s="37"/>
      <c r="F13" s="28"/>
    </row>
    <row r="14" spans="1:7" s="27" customFormat="1" ht="43.15" customHeight="1" x14ac:dyDescent="0.4">
      <c r="A14" s="31">
        <v>1</v>
      </c>
      <c r="B14" s="34" t="s">
        <v>79</v>
      </c>
      <c r="C14" s="29"/>
      <c r="D14" s="29"/>
      <c r="E14" s="29"/>
      <c r="F14" s="28"/>
    </row>
    <row r="15" spans="1:7" s="27" customFormat="1" ht="54" customHeight="1" x14ac:dyDescent="0.4">
      <c r="A15" s="31">
        <v>2</v>
      </c>
      <c r="B15" s="32" t="s">
        <v>156</v>
      </c>
      <c r="C15" s="29"/>
      <c r="D15" s="29"/>
      <c r="E15" s="29"/>
      <c r="F15" s="28"/>
    </row>
    <row r="16" spans="1:7" s="27" customFormat="1" ht="58.15" customHeight="1" x14ac:dyDescent="0.4">
      <c r="A16" s="35">
        <v>11</v>
      </c>
      <c r="B16" s="36" t="s">
        <v>81</v>
      </c>
      <c r="C16" s="33">
        <f>C19</f>
        <v>-48.6</v>
      </c>
      <c r="D16" s="33">
        <f>D19</f>
        <v>-60.8</v>
      </c>
      <c r="E16" s="33">
        <f>E19</f>
        <v>-72.900000000000006</v>
      </c>
      <c r="F16" s="28"/>
    </row>
    <row r="17" spans="1:6" s="27" customFormat="1" ht="29.45" customHeight="1" x14ac:dyDescent="0.4">
      <c r="A17" s="35"/>
      <c r="B17" s="34" t="s">
        <v>80</v>
      </c>
      <c r="C17" s="33"/>
      <c r="D17" s="33"/>
      <c r="E17" s="33"/>
      <c r="F17" s="28"/>
    </row>
    <row r="18" spans="1:6" s="27" customFormat="1" ht="29.45" customHeight="1" x14ac:dyDescent="0.4">
      <c r="A18" s="31">
        <v>1</v>
      </c>
      <c r="B18" s="34" t="s">
        <v>79</v>
      </c>
      <c r="C18" s="33"/>
      <c r="D18" s="33"/>
      <c r="E18" s="33"/>
      <c r="F18" s="28"/>
    </row>
    <row r="19" spans="1:6" s="27" customFormat="1" ht="55.9" customHeight="1" x14ac:dyDescent="0.4">
      <c r="A19" s="31">
        <v>2</v>
      </c>
      <c r="B19" s="32" t="s">
        <v>156</v>
      </c>
      <c r="C19" s="29">
        <f>'прил 5'!C17</f>
        <v>-48.6</v>
      </c>
      <c r="D19" s="29">
        <f>'прил 5'!D17</f>
        <v>-60.8</v>
      </c>
      <c r="E19" s="29">
        <f>'прил 5'!E17</f>
        <v>-72.900000000000006</v>
      </c>
      <c r="F19" s="28"/>
    </row>
    <row r="20" spans="1:6" s="27" customFormat="1" ht="36" customHeight="1" x14ac:dyDescent="0.4">
      <c r="A20" s="31"/>
      <c r="B20" s="30" t="s">
        <v>19</v>
      </c>
      <c r="C20" s="29">
        <f>C14+C19</f>
        <v>-48.6</v>
      </c>
      <c r="D20" s="29">
        <f>D14+D19</f>
        <v>-60.8</v>
      </c>
      <c r="E20" s="29">
        <f>E14+E19</f>
        <v>-72.900000000000006</v>
      </c>
      <c r="F20" s="28"/>
    </row>
    <row r="25" spans="1:6" x14ac:dyDescent="0.25">
      <c r="D25" s="26"/>
    </row>
    <row r="26" spans="1:6" x14ac:dyDescent="0.25">
      <c r="D26" s="26"/>
    </row>
    <row r="27" spans="1:6" x14ac:dyDescent="0.25">
      <c r="D27" s="26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Приложение 1</vt:lpstr>
      <vt:lpstr>Приложение2</vt:lpstr>
      <vt:lpstr>Приложение 3</vt:lpstr>
      <vt:lpstr>Приложение 4</vt:lpstr>
      <vt:lpstr>прил 5</vt:lpstr>
      <vt:lpstr>прил6</vt:lpstr>
      <vt:lpstr>'прил 5'!Область_печати</vt:lpstr>
      <vt:lpstr>прил6!Область_печати</vt:lpstr>
      <vt:lpstr>'Приложение 1'!Область_печати</vt:lpstr>
      <vt:lpstr>Приложение2!Область_печати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Грачева Светлана Васильевна</dc:creator>
  <cp:lastModifiedBy>Грачева</cp:lastModifiedBy>
  <cp:lastPrinted>2026-06-09T09:09:03Z</cp:lastPrinted>
  <dcterms:created xsi:type="dcterms:W3CDTF">2006-09-16T00:00:00Z</dcterms:created>
  <dcterms:modified xsi:type="dcterms:W3CDTF">2026-06-09T09:10:28Z</dcterms:modified>
</cp:coreProperties>
</file>